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jrozas\Documents\CCH\2025\06.2025\OPR\"/>
    </mc:Choice>
  </mc:AlternateContent>
  <xr:revisionPtr revIDLastSave="0" documentId="13_ncr:1_{FAD57C84-DFF7-4866-88CD-11D025D4A027}" xr6:coauthVersionLast="47" xr6:coauthVersionMax="47" xr10:uidLastSave="{00000000-0000-0000-0000-000000000000}"/>
  <bookViews>
    <workbookView xWindow="-19320" yWindow="-120" windowWidth="19440" windowHeight="14880" xr2:uid="{00000000-000D-0000-FFFF-FFFF00000000}"/>
  </bookViews>
  <sheets>
    <sheet name="Al 30 junio 2025" sheetId="2" r:id="rId1"/>
  </sheets>
  <definedNames>
    <definedName name="_xlnm.Print_Area" localSheetId="0">'Al 30 junio 2025'!$A$1:$J$43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" l="1"/>
  <c r="F35" i="2" l="1"/>
  <c r="H42" i="2" l="1"/>
  <c r="H41" i="2"/>
  <c r="H40" i="2"/>
  <c r="H32" i="2"/>
  <c r="H36" i="2"/>
  <c r="H35" i="2" l="1"/>
  <c r="H39" i="2" l="1"/>
  <c r="H38" i="2"/>
  <c r="H37" i="2"/>
  <c r="H34" i="2"/>
  <c r="H33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1" i="2"/>
  <c r="H10" i="2"/>
  <c r="H9" i="2"/>
  <c r="H8" i="2"/>
  <c r="H7" i="2"/>
  <c r="H6" i="2"/>
</calcChain>
</file>

<file path=xl/sharedStrings.xml><?xml version="1.0" encoding="utf-8"?>
<sst xmlns="http://schemas.openxmlformats.org/spreadsheetml/2006/main" count="236" uniqueCount="81">
  <si>
    <t>Fecha del Reporte</t>
  </si>
  <si>
    <t>Nombre o Razón Social</t>
  </si>
  <si>
    <t>Subtipo Operación</t>
  </si>
  <si>
    <t>Tipo de Operación</t>
  </si>
  <si>
    <t>N° Identificación Contraparte</t>
  </si>
  <si>
    <t>Tipo de Relación</t>
  </si>
  <si>
    <t>Reajustes e Intereses</t>
  </si>
  <si>
    <t>Moneda Operación</t>
  </si>
  <si>
    <t>N° de Operaciones</t>
  </si>
  <si>
    <t>Venta envases</t>
  </si>
  <si>
    <t>Venta embalaje</t>
  </si>
  <si>
    <t>Monto Involucrado Total
M$</t>
  </si>
  <si>
    <t>CLP</t>
  </si>
  <si>
    <t>SOC. ANONIMA VIÑA SANTA RITA</t>
  </si>
  <si>
    <t>86.547.900-K</t>
  </si>
  <si>
    <t>89.150.900-6</t>
  </si>
  <si>
    <t>VIÑA LOS VASCOS S.A.</t>
  </si>
  <si>
    <t>Asociada</t>
  </si>
  <si>
    <t>VIÑEDOS EMILIANA S.A.</t>
  </si>
  <si>
    <t>96.512.200-1</t>
  </si>
  <si>
    <t>Accionista y/o Director común</t>
  </si>
  <si>
    <t>OLIVOS DEL SUR S.A.</t>
  </si>
  <si>
    <t>99.573.760-4</t>
  </si>
  <si>
    <t>EMBOTELLADORA DE AGUAS JAHUEL S.A.</t>
  </si>
  <si>
    <t>Sociedad</t>
  </si>
  <si>
    <t>CRISTALERÍAS DE CHILE S.A.</t>
  </si>
  <si>
    <t>Conjunto operaciones</t>
  </si>
  <si>
    <t>Operación única</t>
  </si>
  <si>
    <t>Donación</t>
  </si>
  <si>
    <t>FUNDACION CLARO VIAL</t>
  </si>
  <si>
    <t>65.625.180-8</t>
  </si>
  <si>
    <t>SERVICIOS COMPARTIDOS TICEL LTDA</t>
  </si>
  <si>
    <t>76.305.620-1</t>
  </si>
  <si>
    <t>76.101.694-6</t>
  </si>
  <si>
    <t>Contratación de servicios computacionales e informáticos</t>
  </si>
  <si>
    <t>Compra embalaje</t>
  </si>
  <si>
    <t>BDEBUENO SPA</t>
  </si>
  <si>
    <t>76.624.425-4</t>
  </si>
  <si>
    <t>Accionista minoritario</t>
  </si>
  <si>
    <t>CLARO Y COMPAÑIA</t>
  </si>
  <si>
    <t>Contratación de servicios y/o asesorías jurídicas</t>
  </si>
  <si>
    <t>SERVICIOS Y CONSULTORES HENDAYA S.A</t>
  </si>
  <si>
    <t>Contratación de servicios y/o asesorías organizacionales</t>
  </si>
  <si>
    <t>Grupo empresarial</t>
  </si>
  <si>
    <t>EDICIONES FINANCIERAS S.A</t>
  </si>
  <si>
    <t>Contratación de avisos legales y publicidad</t>
  </si>
  <si>
    <t>96.539.380-3</t>
  </si>
  <si>
    <t>Precio Operación M$</t>
  </si>
  <si>
    <t>Servicio dispensador de agua</t>
  </si>
  <si>
    <t>Arriendos de estacionamientos</t>
  </si>
  <si>
    <t>Arriendos Ofinica y estacionamientos</t>
  </si>
  <si>
    <t>Servicios de Casino</t>
  </si>
  <si>
    <t>Reembolso de gastos</t>
  </si>
  <si>
    <t>90.320.000-6</t>
  </si>
  <si>
    <t>Accionista Mayoritario</t>
  </si>
  <si>
    <t>CÍA. ELECTRO METALURGICA S.A.</t>
  </si>
  <si>
    <t>76.389.157-7</t>
  </si>
  <si>
    <t>EÓLICO LAS PEÑAS SPA</t>
  </si>
  <si>
    <t>Grupo CCH</t>
  </si>
  <si>
    <t>Aumento de Capital</t>
  </si>
  <si>
    <t>EDICIONES CHILOÉ S.A.</t>
  </si>
  <si>
    <t>96.793.770-3</t>
  </si>
  <si>
    <t>Servicios de Red</t>
  </si>
  <si>
    <t>Servicios Contables</t>
  </si>
  <si>
    <t>GTD TELEDUCTOS</t>
  </si>
  <si>
    <t>88.983.600-8</t>
  </si>
  <si>
    <t>76.509.855-6</t>
  </si>
  <si>
    <t>BLINDEK RENT A CAR SpA.</t>
  </si>
  <si>
    <t>Arriendos Vehículos</t>
  </si>
  <si>
    <t>Compra de insumos</t>
  </si>
  <si>
    <t>Compra materias primas</t>
  </si>
  <si>
    <t>79.753.810-8</t>
  </si>
  <si>
    <t>83.032.100-4</t>
  </si>
  <si>
    <t>Otras ventas</t>
  </si>
  <si>
    <t>Dividendos pagados</t>
  </si>
  <si>
    <t>BAYONA S.A.</t>
  </si>
  <si>
    <t>QUEMCHI S.A.</t>
  </si>
  <si>
    <t>86.755.600-1</t>
  </si>
  <si>
    <t>96.640.360-8</t>
  </si>
  <si>
    <t>Dividendo recibido</t>
  </si>
  <si>
    <t>Primer semestre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</si>
</sst>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1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1" fontId="3" fillId="0" borderId="0" xfId="1" applyFont="1"/>
    <xf numFmtId="41" fontId="4" fillId="0" borderId="0" xfId="1" applyFont="1"/>
  </cellXfs>
  <cellStyles count="2">
    <cellStyle name="Millares [0]" xfId="1" builtinId="6"/>
    <cellStyle name="Normal" xfId="0" builtinId="0"/>
  </cellStyles>
  <dxfs count="7">
    <dxf>
      <numFmt numFmtId="164" formatCode="_ * #,##0.00_ ;_ * \-#,##0.00_ ;_ * &quot;-&quot;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3" formatCode="_ * #,##0_ ;_ * \-#,##0_ ;_ * &quot;-&quot;_ ;_ @_ 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1D2B25-35CD-474B-AC71-02D96DEDA1B1}" name="Tabla13" displayName="Tabla13" ref="A5:J42" totalsRowShown="0" headerRowDxfId="6" headerRowBorderDxfId="5" tableBorderDxfId="4">
  <autoFilter ref="A5:J42" xr:uid="{00000000-0009-0000-0100-000001000000}"/>
  <tableColumns count="10">
    <tableColumn id="1" xr3:uid="{FEBD8672-E18E-4B60-9898-2E7D7D9A1246}" name="Tipo de Operación"/>
    <tableColumn id="2" xr3:uid="{70F99DAB-3684-47EB-BA0E-801EABB747C6}" name="Subtipo Operación"/>
    <tableColumn id="3" xr3:uid="{9BB3DAFC-D445-468C-B10A-767ECC3D0F7E}" name="Nombre o Razón Social" dataDxfId="3"/>
    <tableColumn id="4" xr3:uid="{85525281-0848-45CB-A884-70F3F4EA0384}" name="N° Identificación Contraparte" dataDxfId="2"/>
    <tableColumn id="5" xr3:uid="{1265BB5D-860B-46A6-A018-3C47F4CB8465}" name="Tipo de Relación"/>
    <tableColumn id="6" xr3:uid="{4AE2A82E-B562-47CE-89E0-40967A85F26B}" name="Monto Involucrado Total_x000a_M$" dataDxfId="1" dataCellStyle="Millares [0]">
      <calculatedColumnFormula>423623+15160+15925</calculatedColumnFormula>
    </tableColumn>
    <tableColumn id="7" xr3:uid="{761ECB56-907A-46AD-88D0-8618D7D0A1C8}" name="Reajustes e Intereses"/>
    <tableColumn id="8" xr3:uid="{4C586310-4426-4361-BF8D-FCDDFA395078}" name="Precio Operación M$" dataDxfId="0" dataCellStyle="Millares [0]">
      <calculatedColumnFormula>ROUND(Tabla13[[#This Row],[Monto Involucrado Total
M$]]/Tabla13[[#This Row],[N° de Operaciones]],2)</calculatedColumnFormula>
    </tableColumn>
    <tableColumn id="9" xr3:uid="{50172CF5-6300-42BB-A545-A3B286062AD2}" name="Moneda Operación"/>
    <tableColumn id="10" xr3:uid="{E970CCA5-2A4D-4299-8ADD-EC86472D099D}" name="N° de Operacion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26E2-592A-453A-9D86-CA035C195F1B}">
  <sheetPr>
    <tabColor rgb="FF7030A0"/>
    <pageSetUpPr fitToPage="1"/>
  </sheetPr>
  <dimension ref="A2:K43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" sqref="C1"/>
    </sheetView>
  </sheetViews>
  <sheetFormatPr baseColWidth="10" defaultRowHeight="14.5" x14ac:dyDescent="0.35"/>
  <cols>
    <col min="1" max="1" width="20.7265625" bestFit="1" customWidth="1"/>
    <col min="2" max="2" width="27.54296875" bestFit="1" customWidth="1"/>
    <col min="3" max="3" width="35.36328125" bestFit="1" customWidth="1"/>
    <col min="4" max="4" width="18.08984375" style="9" customWidth="1"/>
    <col min="5" max="5" width="26.08984375" bestFit="1" customWidth="1"/>
    <col min="6" max="6" width="17.7265625" style="3" customWidth="1"/>
    <col min="7" max="7" width="12.6328125" customWidth="1"/>
    <col min="8" max="8" width="15" customWidth="1"/>
    <col min="9" max="10" width="12.6328125" customWidth="1"/>
  </cols>
  <sheetData>
    <row r="2" spans="1:11" x14ac:dyDescent="0.35">
      <c r="A2" s="6" t="s">
        <v>24</v>
      </c>
      <c r="B2" s="6" t="s">
        <v>25</v>
      </c>
    </row>
    <row r="3" spans="1:11" x14ac:dyDescent="0.35">
      <c r="A3" s="6" t="s">
        <v>0</v>
      </c>
      <c r="B3" s="6" t="s">
        <v>80</v>
      </c>
      <c r="K3" s="3"/>
    </row>
    <row r="5" spans="1:11" s="2" customFormat="1" ht="43.5" x14ac:dyDescent="0.35">
      <c r="A5" s="7" t="s">
        <v>3</v>
      </c>
      <c r="B5" s="7" t="s">
        <v>2</v>
      </c>
      <c r="C5" s="7" t="s">
        <v>1</v>
      </c>
      <c r="D5" s="7" t="s">
        <v>4</v>
      </c>
      <c r="E5" s="7" t="s">
        <v>5</v>
      </c>
      <c r="F5" s="8" t="s">
        <v>11</v>
      </c>
      <c r="G5" s="7" t="s">
        <v>6</v>
      </c>
      <c r="H5" s="7" t="s">
        <v>47</v>
      </c>
      <c r="I5" s="7" t="s">
        <v>7</v>
      </c>
      <c r="J5" s="7" t="s">
        <v>8</v>
      </c>
    </row>
    <row r="6" spans="1:11" x14ac:dyDescent="0.35">
      <c r="A6" t="s">
        <v>26</v>
      </c>
      <c r="B6" t="s">
        <v>10</v>
      </c>
      <c r="C6" s="5" t="s">
        <v>13</v>
      </c>
      <c r="D6" s="9" t="s">
        <v>14</v>
      </c>
      <c r="E6" t="s">
        <v>43</v>
      </c>
      <c r="F6" s="3">
        <v>1013519</v>
      </c>
      <c r="H6" s="4">
        <f>ROUND(Tabla13[[#This Row],[Monto Involucrado Total
M$]]/Tabla13[[#This Row],[N° de Operaciones]],2)</f>
        <v>1163.6300000000001</v>
      </c>
      <c r="I6" t="s">
        <v>12</v>
      </c>
      <c r="J6">
        <v>871</v>
      </c>
    </row>
    <row r="7" spans="1:11" x14ac:dyDescent="0.35">
      <c r="A7" t="s">
        <v>26</v>
      </c>
      <c r="B7" t="s">
        <v>9</v>
      </c>
      <c r="C7" s="5" t="s">
        <v>13</v>
      </c>
      <c r="D7" s="9" t="s">
        <v>14</v>
      </c>
      <c r="E7" t="s">
        <v>43</v>
      </c>
      <c r="F7" s="3">
        <v>5560040</v>
      </c>
      <c r="H7" s="4">
        <f>ROUND(Tabla13[[#This Row],[Monto Involucrado Total
M$]]/Tabla13[[#This Row],[N° de Operaciones]],2)</f>
        <v>6383.51</v>
      </c>
      <c r="I7" t="s">
        <v>12</v>
      </c>
      <c r="J7">
        <v>871</v>
      </c>
    </row>
    <row r="8" spans="1:11" x14ac:dyDescent="0.35">
      <c r="A8" t="s">
        <v>26</v>
      </c>
      <c r="B8" t="s">
        <v>49</v>
      </c>
      <c r="C8" s="5" t="s">
        <v>13</v>
      </c>
      <c r="D8" s="9" t="s">
        <v>14</v>
      </c>
      <c r="E8" t="s">
        <v>43</v>
      </c>
      <c r="F8" s="3">
        <v>2248</v>
      </c>
      <c r="H8" s="4">
        <f>ROUND(Tabla13[[#This Row],[Monto Involucrado Total
M$]]/Tabla13[[#This Row],[N° de Operaciones]],2)</f>
        <v>187.33</v>
      </c>
      <c r="I8" t="s">
        <v>12</v>
      </c>
      <c r="J8">
        <v>12</v>
      </c>
    </row>
    <row r="9" spans="1:11" x14ac:dyDescent="0.35">
      <c r="A9" t="s">
        <v>26</v>
      </c>
      <c r="B9" t="s">
        <v>35</v>
      </c>
      <c r="C9" s="5" t="s">
        <v>13</v>
      </c>
      <c r="D9" s="9" t="s">
        <v>14</v>
      </c>
      <c r="E9" t="s">
        <v>43</v>
      </c>
      <c r="F9" s="3">
        <v>1021988</v>
      </c>
      <c r="H9" s="4">
        <f>ROUND(Tabla13[[#This Row],[Monto Involucrado Total
M$]]/Tabla13[[#This Row],[N° de Operaciones]],2)</f>
        <v>170331.33</v>
      </c>
      <c r="I9" t="s">
        <v>12</v>
      </c>
      <c r="J9">
        <v>6</v>
      </c>
    </row>
    <row r="10" spans="1:11" x14ac:dyDescent="0.35">
      <c r="A10" t="s">
        <v>26</v>
      </c>
      <c r="B10" t="s">
        <v>70</v>
      </c>
      <c r="C10" s="5" t="s">
        <v>13</v>
      </c>
      <c r="D10" s="9" t="s">
        <v>14</v>
      </c>
      <c r="E10" t="s">
        <v>43</v>
      </c>
      <c r="F10" s="10">
        <v>4307</v>
      </c>
      <c r="H10" s="4">
        <f>ROUND(Tabla13[[#This Row],[Monto Involucrado Total
M$]]/Tabla13[[#This Row],[N° de Operaciones]],2)</f>
        <v>615.29</v>
      </c>
      <c r="I10" t="s">
        <v>12</v>
      </c>
      <c r="J10">
        <v>7</v>
      </c>
    </row>
    <row r="11" spans="1:11" x14ac:dyDescent="0.35">
      <c r="A11" t="s">
        <v>26</v>
      </c>
      <c r="B11" t="s">
        <v>69</v>
      </c>
      <c r="C11" s="5" t="s">
        <v>13</v>
      </c>
      <c r="D11" s="9" t="s">
        <v>14</v>
      </c>
      <c r="E11" t="s">
        <v>43</v>
      </c>
      <c r="F11" s="3">
        <v>1355</v>
      </c>
      <c r="H11" s="4">
        <f>ROUND(Tabla13[[#This Row],[Monto Involucrado Total
M$]]/Tabla13[[#This Row],[N° de Operaciones]],2)</f>
        <v>451.67</v>
      </c>
      <c r="I11" t="s">
        <v>12</v>
      </c>
      <c r="J11">
        <v>3</v>
      </c>
    </row>
    <row r="12" spans="1:11" x14ac:dyDescent="0.35">
      <c r="A12" t="s">
        <v>27</v>
      </c>
      <c r="B12" t="s">
        <v>79</v>
      </c>
      <c r="C12" s="5" t="s">
        <v>13</v>
      </c>
      <c r="D12" s="9" t="s">
        <v>14</v>
      </c>
      <c r="E12" t="s">
        <v>43</v>
      </c>
      <c r="F12" s="11">
        <v>550359</v>
      </c>
      <c r="H12" s="4">
        <f>ROUND(Tabla13[[#This Row],[Monto Involucrado Total
M$]]/Tabla13[[#This Row],[N° de Operaciones]],2)</f>
        <v>550359</v>
      </c>
      <c r="I12" t="s">
        <v>12</v>
      </c>
      <c r="J12">
        <v>1</v>
      </c>
    </row>
    <row r="13" spans="1:11" x14ac:dyDescent="0.35">
      <c r="A13" t="s">
        <v>26</v>
      </c>
      <c r="B13" t="s">
        <v>10</v>
      </c>
      <c r="C13" s="5" t="s">
        <v>16</v>
      </c>
      <c r="D13" s="9" t="s">
        <v>15</v>
      </c>
      <c r="E13" t="s">
        <v>17</v>
      </c>
      <c r="F13" s="3">
        <v>36227</v>
      </c>
      <c r="H13" s="4">
        <f>ROUND(Tabla13[[#This Row],[Monto Involucrado Total
M$]]/Tabla13[[#This Row],[N° de Operaciones]],2)</f>
        <v>1132.0899999999999</v>
      </c>
      <c r="I13" t="s">
        <v>12</v>
      </c>
      <c r="J13">
        <v>32</v>
      </c>
    </row>
    <row r="14" spans="1:11" x14ac:dyDescent="0.35">
      <c r="A14" t="s">
        <v>26</v>
      </c>
      <c r="B14" t="s">
        <v>9</v>
      </c>
      <c r="C14" s="5" t="s">
        <v>16</v>
      </c>
      <c r="D14" s="9" t="s">
        <v>15</v>
      </c>
      <c r="E14" t="s">
        <v>17</v>
      </c>
      <c r="F14" s="3">
        <v>234703</v>
      </c>
      <c r="H14" s="4">
        <f>ROUND(Tabla13[[#This Row],[Monto Involucrado Total
M$]]/Tabla13[[#This Row],[N° de Operaciones]],2)</f>
        <v>7334.47</v>
      </c>
      <c r="I14" t="s">
        <v>12</v>
      </c>
      <c r="J14">
        <v>32</v>
      </c>
    </row>
    <row r="15" spans="1:11" x14ac:dyDescent="0.35">
      <c r="A15" t="s">
        <v>26</v>
      </c>
      <c r="B15" t="s">
        <v>35</v>
      </c>
      <c r="C15" s="5" t="s">
        <v>16</v>
      </c>
      <c r="D15" s="9" t="s">
        <v>15</v>
      </c>
      <c r="E15" t="s">
        <v>17</v>
      </c>
      <c r="F15" s="3">
        <v>31368</v>
      </c>
      <c r="H15" s="4">
        <f>ROUND(Tabla13[[#This Row],[Monto Involucrado Total
M$]]/Tabla13[[#This Row],[N° de Operaciones]],2)</f>
        <v>10456</v>
      </c>
      <c r="I15" t="s">
        <v>12</v>
      </c>
      <c r="J15">
        <v>3</v>
      </c>
    </row>
    <row r="16" spans="1:11" x14ac:dyDescent="0.35">
      <c r="A16" t="s">
        <v>26</v>
      </c>
      <c r="B16" t="s">
        <v>10</v>
      </c>
      <c r="C16" s="5" t="s">
        <v>18</v>
      </c>
      <c r="D16" s="9" t="s">
        <v>19</v>
      </c>
      <c r="E16" t="s">
        <v>17</v>
      </c>
      <c r="F16" s="3">
        <v>72510</v>
      </c>
      <c r="H16" s="4">
        <f>ROUND(Tabla13[[#This Row],[Monto Involucrado Total
M$]]/Tabla13[[#This Row],[N° de Operaciones]],2)</f>
        <v>557.77</v>
      </c>
      <c r="I16" t="s">
        <v>12</v>
      </c>
      <c r="J16">
        <v>130</v>
      </c>
    </row>
    <row r="17" spans="1:10" x14ac:dyDescent="0.35">
      <c r="A17" t="s">
        <v>26</v>
      </c>
      <c r="B17" t="s">
        <v>9</v>
      </c>
      <c r="C17" s="5" t="s">
        <v>18</v>
      </c>
      <c r="D17" s="9" t="s">
        <v>19</v>
      </c>
      <c r="E17" t="s">
        <v>17</v>
      </c>
      <c r="F17" s="3">
        <v>407045</v>
      </c>
      <c r="H17" s="4">
        <f>ROUND(Tabla13[[#This Row],[Monto Involucrado Total
M$]]/Tabla13[[#This Row],[N° de Operaciones]],2)</f>
        <v>3131.12</v>
      </c>
      <c r="I17" t="s">
        <v>12</v>
      </c>
      <c r="J17">
        <v>130</v>
      </c>
    </row>
    <row r="18" spans="1:10" x14ac:dyDescent="0.35">
      <c r="A18" t="s">
        <v>26</v>
      </c>
      <c r="B18" t="s">
        <v>35</v>
      </c>
      <c r="C18" s="5" t="s">
        <v>18</v>
      </c>
      <c r="D18" s="9" t="s">
        <v>19</v>
      </c>
      <c r="E18" t="s">
        <v>17</v>
      </c>
      <c r="F18" s="3">
        <v>64847</v>
      </c>
      <c r="H18" s="4">
        <f>ROUND(Tabla13[[#This Row],[Monto Involucrado Total
M$]]/Tabla13[[#This Row],[N° de Operaciones]],2)</f>
        <v>10807.83</v>
      </c>
      <c r="I18" t="s">
        <v>12</v>
      </c>
      <c r="J18">
        <v>6</v>
      </c>
    </row>
    <row r="19" spans="1:10" x14ac:dyDescent="0.35">
      <c r="A19" t="s">
        <v>26</v>
      </c>
      <c r="B19" t="s">
        <v>10</v>
      </c>
      <c r="C19" s="5" t="s">
        <v>21</v>
      </c>
      <c r="D19" s="9" t="s">
        <v>22</v>
      </c>
      <c r="E19" t="s">
        <v>20</v>
      </c>
      <c r="F19" s="3">
        <v>38608</v>
      </c>
      <c r="H19" s="4">
        <f>ROUND(Tabla13[[#This Row],[Monto Involucrado Total
M$]]/Tabla13[[#This Row],[N° de Operaciones]],2)</f>
        <v>839.3</v>
      </c>
      <c r="I19" t="s">
        <v>12</v>
      </c>
      <c r="J19">
        <v>46</v>
      </c>
    </row>
    <row r="20" spans="1:10" x14ac:dyDescent="0.35">
      <c r="A20" t="s">
        <v>26</v>
      </c>
      <c r="B20" t="s">
        <v>9</v>
      </c>
      <c r="C20" s="5" t="s">
        <v>21</v>
      </c>
      <c r="D20" s="9" t="s">
        <v>22</v>
      </c>
      <c r="E20" t="s">
        <v>20</v>
      </c>
      <c r="F20" s="3">
        <v>379849</v>
      </c>
      <c r="H20" s="4">
        <f>ROUND(Tabla13[[#This Row],[Monto Involucrado Total
M$]]/Tabla13[[#This Row],[N° de Operaciones]],2)</f>
        <v>7913.52</v>
      </c>
      <c r="I20" t="s">
        <v>12</v>
      </c>
      <c r="J20">
        <v>48</v>
      </c>
    </row>
    <row r="21" spans="1:10" x14ac:dyDescent="0.35">
      <c r="A21" t="s">
        <v>26</v>
      </c>
      <c r="B21" t="s">
        <v>35</v>
      </c>
      <c r="C21" s="5" t="s">
        <v>21</v>
      </c>
      <c r="D21" s="9" t="s">
        <v>22</v>
      </c>
      <c r="E21" t="s">
        <v>20</v>
      </c>
      <c r="F21" s="3">
        <v>38513</v>
      </c>
      <c r="H21" s="4">
        <f>ROUND(Tabla13[[#This Row],[Monto Involucrado Total
M$]]/Tabla13[[#This Row],[N° de Operaciones]],2)</f>
        <v>9628.25</v>
      </c>
      <c r="I21" t="s">
        <v>12</v>
      </c>
      <c r="J21">
        <v>4</v>
      </c>
    </row>
    <row r="22" spans="1:10" x14ac:dyDescent="0.35">
      <c r="A22" t="s">
        <v>26</v>
      </c>
      <c r="B22" t="s">
        <v>10</v>
      </c>
      <c r="C22" t="s">
        <v>23</v>
      </c>
      <c r="D22" s="9" t="s">
        <v>32</v>
      </c>
      <c r="E22" t="s">
        <v>20</v>
      </c>
      <c r="F22" s="3">
        <v>1203</v>
      </c>
      <c r="H22" s="4">
        <f>ROUND(Tabla13[[#This Row],[Monto Involucrado Total
M$]]/Tabla13[[#This Row],[N° de Operaciones]],2)</f>
        <v>601.5</v>
      </c>
      <c r="I22" t="s">
        <v>12</v>
      </c>
      <c r="J22">
        <v>2</v>
      </c>
    </row>
    <row r="23" spans="1:10" x14ac:dyDescent="0.35">
      <c r="A23" t="s">
        <v>26</v>
      </c>
      <c r="B23" t="s">
        <v>9</v>
      </c>
      <c r="C23" t="s">
        <v>23</v>
      </c>
      <c r="D23" s="9" t="s">
        <v>32</v>
      </c>
      <c r="E23" t="s">
        <v>20</v>
      </c>
      <c r="F23" s="3">
        <v>19689</v>
      </c>
      <c r="H23" s="4">
        <f>ROUND(Tabla13[[#This Row],[Monto Involucrado Total
M$]]/Tabla13[[#This Row],[N° de Operaciones]],2)</f>
        <v>9844.5</v>
      </c>
      <c r="I23" t="s">
        <v>12</v>
      </c>
      <c r="J23">
        <v>2</v>
      </c>
    </row>
    <row r="24" spans="1:10" x14ac:dyDescent="0.35">
      <c r="A24" t="s">
        <v>27</v>
      </c>
      <c r="B24" t="s">
        <v>35</v>
      </c>
      <c r="C24" t="s">
        <v>23</v>
      </c>
      <c r="D24" s="9" t="s">
        <v>32</v>
      </c>
      <c r="E24" t="s">
        <v>20</v>
      </c>
      <c r="F24" s="3">
        <v>673</v>
      </c>
      <c r="H24" s="4">
        <f>ROUND(Tabla13[[#This Row],[Monto Involucrado Total
M$]]/Tabla13[[#This Row],[N° de Operaciones]],2)</f>
        <v>673</v>
      </c>
      <c r="I24" t="s">
        <v>12</v>
      </c>
      <c r="J24">
        <v>1</v>
      </c>
    </row>
    <row r="25" spans="1:10" x14ac:dyDescent="0.35">
      <c r="A25" t="s">
        <v>27</v>
      </c>
      <c r="B25" t="s">
        <v>28</v>
      </c>
      <c r="C25" t="s">
        <v>29</v>
      </c>
      <c r="D25" s="9" t="s">
        <v>30</v>
      </c>
      <c r="E25" t="s">
        <v>20</v>
      </c>
      <c r="F25" s="3">
        <v>74514</v>
      </c>
      <c r="H25" s="4">
        <f>ROUND(Tabla13[[#This Row],[Monto Involucrado Total
M$]]/Tabla13[[#This Row],[N° de Operaciones]],2)</f>
        <v>74514</v>
      </c>
      <c r="I25" t="s">
        <v>12</v>
      </c>
      <c r="J25">
        <v>1</v>
      </c>
    </row>
    <row r="26" spans="1:10" ht="29" x14ac:dyDescent="0.35">
      <c r="A26" t="s">
        <v>26</v>
      </c>
      <c r="B26" s="1" t="s">
        <v>34</v>
      </c>
      <c r="C26" s="5" t="s">
        <v>31</v>
      </c>
      <c r="D26" s="9" t="s">
        <v>33</v>
      </c>
      <c r="E26" t="s">
        <v>43</v>
      </c>
      <c r="F26" s="3">
        <v>667760</v>
      </c>
      <c r="H26" s="4">
        <f>ROUND(Tabla13[[#This Row],[Monto Involucrado Total
M$]]/Tabla13[[#This Row],[N° de Operaciones]],2)</f>
        <v>14207.66</v>
      </c>
      <c r="I26" t="s">
        <v>12</v>
      </c>
      <c r="J26">
        <v>47</v>
      </c>
    </row>
    <row r="27" spans="1:10" ht="29" x14ac:dyDescent="0.35">
      <c r="A27" t="s">
        <v>26</v>
      </c>
      <c r="B27" s="1" t="s">
        <v>50</v>
      </c>
      <c r="C27" s="5" t="s">
        <v>31</v>
      </c>
      <c r="D27" s="9" t="s">
        <v>33</v>
      </c>
      <c r="E27" t="s">
        <v>43</v>
      </c>
      <c r="F27" s="3">
        <v>47923</v>
      </c>
      <c r="H27" s="4">
        <f>ROUND(Tabla13[[#This Row],[Monto Involucrado Total
M$]]/Tabla13[[#This Row],[N° de Operaciones]],2)</f>
        <v>1996.79</v>
      </c>
      <c r="I27" t="s">
        <v>12</v>
      </c>
      <c r="J27">
        <v>24</v>
      </c>
    </row>
    <row r="28" spans="1:10" x14ac:dyDescent="0.35">
      <c r="A28" t="s">
        <v>26</v>
      </c>
      <c r="B28" s="1" t="s">
        <v>51</v>
      </c>
      <c r="C28" s="5" t="s">
        <v>31</v>
      </c>
      <c r="D28" s="9" t="s">
        <v>33</v>
      </c>
      <c r="E28" t="s">
        <v>43</v>
      </c>
      <c r="F28" s="3">
        <v>1632</v>
      </c>
      <c r="H28" s="4">
        <f>ROUND(Tabla13[[#This Row],[Monto Involucrado Total
M$]]/Tabla13[[#This Row],[N° de Operaciones]],2)</f>
        <v>272</v>
      </c>
      <c r="I28" t="s">
        <v>12</v>
      </c>
      <c r="J28">
        <v>6</v>
      </c>
    </row>
    <row r="29" spans="1:10" x14ac:dyDescent="0.35">
      <c r="A29" t="s">
        <v>27</v>
      </c>
      <c r="B29" t="s">
        <v>48</v>
      </c>
      <c r="C29" s="5" t="s">
        <v>36</v>
      </c>
      <c r="D29" s="9" t="s">
        <v>37</v>
      </c>
      <c r="E29" t="s">
        <v>38</v>
      </c>
      <c r="F29" s="3">
        <v>720</v>
      </c>
      <c r="H29" s="4">
        <f>ROUND(Tabla13[[#This Row],[Monto Involucrado Total
M$]]/Tabla13[[#This Row],[N° de Operaciones]],2)</f>
        <v>720</v>
      </c>
      <c r="I29" t="s">
        <v>12</v>
      </c>
      <c r="J29">
        <v>1</v>
      </c>
    </row>
    <row r="30" spans="1:10" ht="29" x14ac:dyDescent="0.35">
      <c r="A30" t="s">
        <v>26</v>
      </c>
      <c r="B30" s="1" t="s">
        <v>40</v>
      </c>
      <c r="C30" s="5" t="s">
        <v>39</v>
      </c>
      <c r="D30" s="9" t="s">
        <v>71</v>
      </c>
      <c r="E30" t="s">
        <v>20</v>
      </c>
      <c r="F30" s="3">
        <v>62512</v>
      </c>
      <c r="H30" s="4">
        <f>ROUND(Tabla13[[#This Row],[Monto Involucrado Total
M$]]/Tabla13[[#This Row],[N° de Operaciones]],2)</f>
        <v>20837.330000000002</v>
      </c>
      <c r="I30" t="s">
        <v>12</v>
      </c>
      <c r="J30">
        <v>3</v>
      </c>
    </row>
    <row r="31" spans="1:10" ht="29" x14ac:dyDescent="0.35">
      <c r="A31" t="s">
        <v>26</v>
      </c>
      <c r="B31" s="1" t="s">
        <v>42</v>
      </c>
      <c r="C31" s="5" t="s">
        <v>41</v>
      </c>
      <c r="D31" s="9" t="s">
        <v>72</v>
      </c>
      <c r="E31" t="s">
        <v>43</v>
      </c>
      <c r="F31" s="3">
        <v>457441</v>
      </c>
      <c r="H31" s="4">
        <f>ROUND(Tabla13[[#This Row],[Monto Involucrado Total
M$]]/Tabla13[[#This Row],[N° de Operaciones]],2)</f>
        <v>65348.71</v>
      </c>
      <c r="I31" t="s">
        <v>12</v>
      </c>
      <c r="J31">
        <v>7</v>
      </c>
    </row>
    <row r="32" spans="1:10" x14ac:dyDescent="0.35">
      <c r="A32" t="s">
        <v>27</v>
      </c>
      <c r="B32" s="1" t="s">
        <v>74</v>
      </c>
      <c r="C32" s="5" t="s">
        <v>41</v>
      </c>
      <c r="D32" s="9" t="s">
        <v>72</v>
      </c>
      <c r="E32" t="s">
        <v>43</v>
      </c>
      <c r="F32" s="3">
        <v>44017</v>
      </c>
      <c r="H32" s="4">
        <f>ROUND(Tabla13[[#This Row],[Monto Involucrado Total
M$]]/Tabla13[[#This Row],[N° de Operaciones]],2)</f>
        <v>44017</v>
      </c>
      <c r="I32" t="s">
        <v>12</v>
      </c>
      <c r="J32">
        <v>1</v>
      </c>
    </row>
    <row r="33" spans="1:10" ht="29" x14ac:dyDescent="0.35">
      <c r="A33" t="s">
        <v>26</v>
      </c>
      <c r="B33" s="1" t="s">
        <v>45</v>
      </c>
      <c r="C33" s="5" t="s">
        <v>44</v>
      </c>
      <c r="D33" s="9" t="s">
        <v>46</v>
      </c>
      <c r="E33" t="s">
        <v>43</v>
      </c>
      <c r="F33" s="3">
        <v>3646</v>
      </c>
      <c r="H33" s="4">
        <f>ROUND(Tabla13[[#This Row],[Monto Involucrado Total
M$]]/Tabla13[[#This Row],[N° de Operaciones]],2)</f>
        <v>729.2</v>
      </c>
      <c r="I33" t="s">
        <v>12</v>
      </c>
      <c r="J33">
        <v>5</v>
      </c>
    </row>
    <row r="34" spans="1:10" x14ac:dyDescent="0.35">
      <c r="A34" t="s">
        <v>27</v>
      </c>
      <c r="B34" t="s">
        <v>73</v>
      </c>
      <c r="C34" s="5" t="s">
        <v>55</v>
      </c>
      <c r="D34" s="9" t="s">
        <v>53</v>
      </c>
      <c r="E34" t="s">
        <v>54</v>
      </c>
      <c r="F34" s="10">
        <v>2497</v>
      </c>
      <c r="H34" s="4">
        <f>ROUND(Tabla13[[#This Row],[Monto Involucrado Total
M$]]/Tabla13[[#This Row],[N° de Operaciones]],2)</f>
        <v>2497</v>
      </c>
      <c r="I34" t="s">
        <v>12</v>
      </c>
      <c r="J34">
        <v>1</v>
      </c>
    </row>
    <row r="35" spans="1:10" x14ac:dyDescent="0.35">
      <c r="A35" t="s">
        <v>26</v>
      </c>
      <c r="B35" t="s">
        <v>52</v>
      </c>
      <c r="C35" s="5" t="s">
        <v>55</v>
      </c>
      <c r="D35" s="9" t="s">
        <v>53</v>
      </c>
      <c r="E35" t="s">
        <v>54</v>
      </c>
      <c r="F35" s="10">
        <f>7824+14399</f>
        <v>22223</v>
      </c>
      <c r="H35" s="4">
        <f>ROUND(Tabla13[[#This Row],[Monto Involucrado Total
M$]]/Tabla13[[#This Row],[N° de Operaciones]],2)</f>
        <v>11111.5</v>
      </c>
      <c r="I35" t="s">
        <v>12</v>
      </c>
      <c r="J35">
        <v>2</v>
      </c>
    </row>
    <row r="36" spans="1:10" x14ac:dyDescent="0.35">
      <c r="A36" t="s">
        <v>27</v>
      </c>
      <c r="B36" t="s">
        <v>74</v>
      </c>
      <c r="C36" s="5" t="s">
        <v>55</v>
      </c>
      <c r="D36" s="9" t="s">
        <v>53</v>
      </c>
      <c r="E36" t="s">
        <v>54</v>
      </c>
      <c r="F36" s="10">
        <v>145490</v>
      </c>
      <c r="H36" s="4">
        <f>ROUND(Tabla13[[#This Row],[Monto Involucrado Total
M$]]/Tabla13[[#This Row],[N° de Operaciones]],2)</f>
        <v>145490</v>
      </c>
      <c r="I36" t="s">
        <v>12</v>
      </c>
      <c r="J36">
        <v>1</v>
      </c>
    </row>
    <row r="37" spans="1:10" x14ac:dyDescent="0.35">
      <c r="A37" t="s">
        <v>27</v>
      </c>
      <c r="B37" t="s">
        <v>59</v>
      </c>
      <c r="C37" s="5" t="s">
        <v>60</v>
      </c>
      <c r="D37" s="9" t="s">
        <v>61</v>
      </c>
      <c r="E37" t="s">
        <v>20</v>
      </c>
      <c r="F37" s="10">
        <v>30000</v>
      </c>
      <c r="H37" s="4">
        <f>ROUND(Tabla13[[#This Row],[Monto Involucrado Total
M$]]/Tabla13[[#This Row],[N° de Operaciones]],2)</f>
        <v>30000</v>
      </c>
      <c r="I37" t="s">
        <v>12</v>
      </c>
      <c r="J37">
        <v>1</v>
      </c>
    </row>
    <row r="38" spans="1:10" x14ac:dyDescent="0.35">
      <c r="A38" t="s">
        <v>26</v>
      </c>
      <c r="B38" t="s">
        <v>63</v>
      </c>
      <c r="C38" s="5" t="s">
        <v>57</v>
      </c>
      <c r="D38" s="9" t="s">
        <v>56</v>
      </c>
      <c r="E38" t="s">
        <v>58</v>
      </c>
      <c r="F38" s="10">
        <v>3000</v>
      </c>
      <c r="H38" s="4">
        <f>ROUND(Tabla13[[#This Row],[Monto Involucrado Total
M$]]/Tabla13[[#This Row],[N° de Operaciones]],2)</f>
        <v>500</v>
      </c>
      <c r="I38" t="s">
        <v>12</v>
      </c>
      <c r="J38">
        <v>6</v>
      </c>
    </row>
    <row r="39" spans="1:10" x14ac:dyDescent="0.35">
      <c r="A39" t="s">
        <v>26</v>
      </c>
      <c r="B39" t="s">
        <v>68</v>
      </c>
      <c r="C39" s="5" t="s">
        <v>67</v>
      </c>
      <c r="D39" s="9" t="s">
        <v>66</v>
      </c>
      <c r="E39" t="s">
        <v>20</v>
      </c>
      <c r="F39" s="10">
        <v>720</v>
      </c>
      <c r="H39" s="4">
        <f>ROUND(Tabla13[[#This Row],[Monto Involucrado Total
M$]]/Tabla13[[#This Row],[N° de Operaciones]],2)</f>
        <v>55.38</v>
      </c>
      <c r="I39" t="s">
        <v>12</v>
      </c>
      <c r="J39">
        <v>13</v>
      </c>
    </row>
    <row r="40" spans="1:10" x14ac:dyDescent="0.35">
      <c r="A40" t="s">
        <v>26</v>
      </c>
      <c r="B40" t="s">
        <v>62</v>
      </c>
      <c r="C40" s="5" t="s">
        <v>64</v>
      </c>
      <c r="D40" s="9" t="s">
        <v>65</v>
      </c>
      <c r="E40" t="s">
        <v>20</v>
      </c>
      <c r="F40" s="10">
        <v>3732</v>
      </c>
      <c r="H40" s="4">
        <f>ROUND(Tabla13[[#This Row],[Monto Involucrado Total
M$]]/Tabla13[[#This Row],[N° de Operaciones]],2)</f>
        <v>622</v>
      </c>
      <c r="I40" t="s">
        <v>12</v>
      </c>
      <c r="J40">
        <v>6</v>
      </c>
    </row>
    <row r="41" spans="1:10" x14ac:dyDescent="0.35">
      <c r="A41" t="s">
        <v>27</v>
      </c>
      <c r="B41" t="s">
        <v>74</v>
      </c>
      <c r="C41" s="5" t="s">
        <v>75</v>
      </c>
      <c r="D41" s="9" t="s">
        <v>77</v>
      </c>
      <c r="E41" t="s">
        <v>43</v>
      </c>
      <c r="F41" s="10">
        <v>39496</v>
      </c>
      <c r="H41" s="4">
        <f>ROUND(Tabla13[[#This Row],[Monto Involucrado Total
M$]]/Tabla13[[#This Row],[N° de Operaciones]],2)</f>
        <v>39496</v>
      </c>
      <c r="I41" t="s">
        <v>12</v>
      </c>
      <c r="J41">
        <v>1</v>
      </c>
    </row>
    <row r="42" spans="1:10" x14ac:dyDescent="0.35">
      <c r="A42" t="s">
        <v>27</v>
      </c>
      <c r="B42" t="s">
        <v>74</v>
      </c>
      <c r="C42" s="5" t="s">
        <v>76</v>
      </c>
      <c r="D42" s="9" t="s">
        <v>78</v>
      </c>
      <c r="E42" t="s">
        <v>43</v>
      </c>
      <c r="F42" s="10">
        <v>37619</v>
      </c>
      <c r="H42" s="4">
        <f>ROUND(Tabla13[[#This Row],[Monto Involucrado Total
M$]]/Tabla13[[#This Row],[N° de Operaciones]],2)</f>
        <v>37619</v>
      </c>
      <c r="I42" t="s">
        <v>12</v>
      </c>
      <c r="J42">
        <v>1</v>
      </c>
    </row>
    <row r="43" spans="1:10" x14ac:dyDescent="0.35">
      <c r="C43" s="5"/>
      <c r="F43" s="10"/>
      <c r="H43" s="4"/>
    </row>
  </sheetData>
  <printOptions horizontalCentered="1"/>
  <pageMargins left="0.19685039370078741" right="0.19685039370078741" top="0.94488188976377963" bottom="0.74803149606299213" header="0.31496062992125984" footer="0.31496062992125984"/>
  <pageSetup paperSize="17" scale="92" orientation="landscape" r:id="rId1"/>
  <ignoredErrors>
    <ignoredError sqref="F6:F42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Al 30 junio 2025</vt:lpstr>
      <vt:lpstr>'Al 30 junio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Rozas Pérez</dc:creator>
  <cp:lastModifiedBy>Javier Rozas Pérez</cp:lastModifiedBy>
  <cp:lastPrinted>2025-07-28T13:07:48Z</cp:lastPrinted>
  <dcterms:created xsi:type="dcterms:W3CDTF">2025-01-24T11:41:54Z</dcterms:created>
  <dcterms:modified xsi:type="dcterms:W3CDTF">2025-07-30T16:37:32Z</dcterms:modified>
</cp:coreProperties>
</file>