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rozas\Documents\CCH\2026\06.2026\"/>
    </mc:Choice>
  </mc:AlternateContent>
  <xr:revisionPtr revIDLastSave="0" documentId="8_{A85EEF5B-F251-4A6D-A83F-5531016F6B85}" xr6:coauthVersionLast="47" xr6:coauthVersionMax="47" xr10:uidLastSave="{00000000-0000-0000-0000-000000000000}"/>
  <bookViews>
    <workbookView xWindow="-19310" yWindow="-110" windowWidth="19420" windowHeight="14860" xr2:uid="{00000000-000D-0000-FFFF-FFFF00000000}"/>
  </bookViews>
  <sheets>
    <sheet name="Al 30 junio 2026" sheetId="2" r:id="rId1"/>
  </sheets>
  <definedNames>
    <definedName name="_xlnm.Print_Area" localSheetId="0">'Al 30 junio 2026'!$A$1:$J$47</definedName>
    <definedName name="_xlnm.Print_Titles" localSheetId="0">'Al 30 junio 2026'!$5:$5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2" l="1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F12" i="2"/>
</calcChain>
</file>

<file path=xl/sharedStrings.xml><?xml version="1.0" encoding="utf-8"?>
<sst xmlns="http://schemas.openxmlformats.org/spreadsheetml/2006/main" count="272" uniqueCount="94">
  <si>
    <t>Fecha del Reporte</t>
  </si>
  <si>
    <t>Nombre o Razón Social</t>
  </si>
  <si>
    <t>Subtipo Operación</t>
  </si>
  <si>
    <t>Tipo de Operación</t>
  </si>
  <si>
    <t>N° Identificación Contraparte</t>
  </si>
  <si>
    <t>Tipo de Relación</t>
  </si>
  <si>
    <t>Reajustes e Intereses</t>
  </si>
  <si>
    <t>Moneda Operación</t>
  </si>
  <si>
    <t>N° de Operaciones</t>
  </si>
  <si>
    <t>Monto Involucrado Total
M$</t>
  </si>
  <si>
    <t>CLP</t>
  </si>
  <si>
    <t>SOC. ANONIMA VIÑA SANTA RITA</t>
  </si>
  <si>
    <t>86.547.900-K</t>
  </si>
  <si>
    <t>89.150.900-6</t>
  </si>
  <si>
    <t>VIÑA LOS VASCOS S.A.</t>
  </si>
  <si>
    <t>Asociada</t>
  </si>
  <si>
    <t>VIÑEDOS EMILIANA S.A.</t>
  </si>
  <si>
    <t>96.512.200-1</t>
  </si>
  <si>
    <t>Accionista y/o Director común</t>
  </si>
  <si>
    <t>OLIVOS DEL SUR S.A.</t>
  </si>
  <si>
    <t>99.573.760-4</t>
  </si>
  <si>
    <t>EMBOTELLADORA DE AGUAS JAHUEL S.A.</t>
  </si>
  <si>
    <t>Sociedad</t>
  </si>
  <si>
    <t>CRISTALERÍAS DE CHILE S.A.</t>
  </si>
  <si>
    <t>SERVICIOS COMPARTIDOS TICEL LTDA</t>
  </si>
  <si>
    <t>76.305.620-1</t>
  </si>
  <si>
    <t>76.101.694-6</t>
  </si>
  <si>
    <t>BDEBUENO SPA</t>
  </si>
  <si>
    <t>76.624.425-4</t>
  </si>
  <si>
    <t>Accionista minoritario</t>
  </si>
  <si>
    <t>CLARO Y COMPAÑIA</t>
  </si>
  <si>
    <t>Grupo empresarial</t>
  </si>
  <si>
    <t>EDICIONES FINANCIERAS S.A</t>
  </si>
  <si>
    <t>96.539.380-3</t>
  </si>
  <si>
    <t>Precio Operación M$</t>
  </si>
  <si>
    <t>90.320.000-6</t>
  </si>
  <si>
    <t>Accionista Mayoritario</t>
  </si>
  <si>
    <t>CÍA. ELECTRO METALURGICA S.A.</t>
  </si>
  <si>
    <t>76.389.157-7</t>
  </si>
  <si>
    <t>EÓLICO LAS PEÑAS SPA</t>
  </si>
  <si>
    <t>Grupo CCH</t>
  </si>
  <si>
    <t>GTD TELEDUCTOS</t>
  </si>
  <si>
    <t>88.983.600-8</t>
  </si>
  <si>
    <t>76.509.855-6</t>
  </si>
  <si>
    <t>BLINDEK RENT A CAR SpA.</t>
  </si>
  <si>
    <t>79.753.810-8</t>
  </si>
  <si>
    <t>83.032.100-4</t>
  </si>
  <si>
    <t>VIÑA DOÑA PAULA S.A.</t>
  </si>
  <si>
    <t>3.069.437.568-1</t>
  </si>
  <si>
    <t>FUNDICION TALLERES LTDA.</t>
  </si>
  <si>
    <t>99.532.410-5</t>
  </si>
  <si>
    <t>Controlador común</t>
  </si>
  <si>
    <t>Conjunto operaciones
Art. 147 letra b)</t>
  </si>
  <si>
    <t>Conjunto operaciones
Art. 147 letra a)</t>
  </si>
  <si>
    <t>Operación única
Art. 147 letra a)</t>
  </si>
  <si>
    <t>Operación única
Art. 147 letra b)</t>
  </si>
  <si>
    <t>N°2 de la Política de Habitualidad, compra y venta de envases y/o embalajes producidos por la Sociedad a personas relacionadas .</t>
  </si>
  <si>
    <t>N°3 de la Política de Habitualidad, contratación de servicios y/o aseorías en materias computacionales e informáticas.</t>
  </si>
  <si>
    <t>N°4 de la Política de Habitualidad, contratación de servicios y/o asesorías organizacionales, administrativas, financieras y de compliance.</t>
  </si>
  <si>
    <t>N°5 de la Política de Habitualidad, contratación de servicios y/o asesorías en asuntos jurídicos.</t>
  </si>
  <si>
    <t>N° 6 de la Política de Habitualidad, contratación de avisos legales y publicidad.</t>
  </si>
  <si>
    <t>Director y/o Ejecutivo</t>
  </si>
  <si>
    <t>79.769.000-7</t>
  </si>
  <si>
    <t>INDUSTRIAL Y COMERCIAL CELHEX CHILE LTDA.</t>
  </si>
  <si>
    <t>N°1 de la Política de Habitualidad Compra y Venta de envases y/o embalajes a sociedades del mismo grupo empresarial.</t>
  </si>
  <si>
    <t>Arriendos de estacionamientos.</t>
  </si>
  <si>
    <t>Otros ingresos.</t>
  </si>
  <si>
    <t>Compra materias primas.</t>
  </si>
  <si>
    <t>Compra de insumos.</t>
  </si>
  <si>
    <t>Servicios de Casino.</t>
  </si>
  <si>
    <t>Reembolso de gastos.</t>
  </si>
  <si>
    <t>Servicios Contables.</t>
  </si>
  <si>
    <t>Arriendos Vehículos.</t>
  </si>
  <si>
    <t>Servicios de Red.</t>
  </si>
  <si>
    <t>Cuota evento Innovaclaro.</t>
  </si>
  <si>
    <t>Venta de propiedades, plantas y equipos</t>
  </si>
  <si>
    <t>N°7 de la Política de Habitualidad donaciones.</t>
  </si>
  <si>
    <t>FUNDACION CLARO VIAL</t>
  </si>
  <si>
    <t>65.625.180-8</t>
  </si>
  <si>
    <t>Pagos realizados por su cuenta</t>
  </si>
  <si>
    <t>Abonos a pagos realizados por su cuenta</t>
  </si>
  <si>
    <t>CRISTALCHILE INVERSIONES S.A.</t>
  </si>
  <si>
    <t>96.972.440-5</t>
  </si>
  <si>
    <t>Afiliada</t>
  </si>
  <si>
    <t>EDICIONES CHILOÉ S.A.</t>
  </si>
  <si>
    <t>96.793.770-3</t>
  </si>
  <si>
    <t>Arriendos Oficina y estacionamientos.</t>
  </si>
  <si>
    <t>Operación única
Aprobado por Directorio</t>
  </si>
  <si>
    <t>Primer semestre de 2026</t>
  </si>
  <si>
    <t>SERVICIOS Y CONSULTORÍAS HENDAYA S.A</t>
  </si>
  <si>
    <t>Servicios de Mano de Obra externa</t>
  </si>
  <si>
    <t>MAQUINARIAS Y CONSTRUCCIONES RIO LOA S.A.</t>
  </si>
  <si>
    <t>78.229.090-8</t>
  </si>
  <si>
    <t>Servicios de Casino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</si>
</sst>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41" fontId="0" fillId="0" borderId="0" xfId="1" applyFont="1"/>
    <xf numFmtId="0" fontId="0" fillId="0" borderId="1" xfId="0" applyBorder="1" applyAlignment="1">
      <alignment horizontal="center" vertical="center" wrapText="1"/>
    </xf>
    <xf numFmtId="41" fontId="0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41" fontId="4" fillId="0" borderId="0" xfId="1" applyFont="1"/>
    <xf numFmtId="0" fontId="0" fillId="0" borderId="0" xfId="0" applyAlignment="1">
      <alignment vertical="center"/>
    </xf>
    <xf numFmtId="41" fontId="0" fillId="0" borderId="0" xfId="1" applyFont="1" applyAlignment="1">
      <alignment vertical="center"/>
    </xf>
    <xf numFmtId="41" fontId="2" fillId="0" borderId="0" xfId="1" applyFont="1" applyAlignment="1">
      <alignment vertical="center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/>
    </xf>
    <xf numFmtId="41" fontId="3" fillId="0" borderId="0" xfId="1" applyFont="1" applyBorder="1" applyAlignment="1">
      <alignment vertical="center"/>
    </xf>
    <xf numFmtId="41" fontId="0" fillId="0" borderId="2" xfId="1" applyFont="1" applyBorder="1" applyAlignment="1">
      <alignment vertical="center"/>
    </xf>
    <xf numFmtId="0" fontId="5" fillId="0" borderId="0" xfId="0" applyFont="1"/>
    <xf numFmtId="41" fontId="6" fillId="0" borderId="0" xfId="1" applyFont="1" applyAlignment="1">
      <alignment vertical="center"/>
    </xf>
    <xf numFmtId="41" fontId="6" fillId="0" borderId="0" xfId="1" applyFont="1" applyBorder="1" applyAlignment="1">
      <alignment vertical="center"/>
    </xf>
  </cellXfs>
  <cellStyles count="2">
    <cellStyle name="Millares [0]" xfId="1" builtinId="6"/>
    <cellStyle name="Normal" xfId="0" builtinId="0"/>
  </cellStyles>
  <dxfs count="13">
    <dxf>
      <numFmt numFmtId="33" formatCode="_ * #,##0_ ;_ * \-#,##0_ ;_ * &quot;-&quot;_ ;_ @_ "/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3" formatCode="_ * #,##0_ ;_ * \-#,##0_ ;_ * &quot;-&quot;_ ;_ @_ "/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13" displayName="Tabla13" ref="A5:J48" totalsRowShown="0" headerRowDxfId="12" headerRowBorderDxfId="11" tableBorderDxfId="10">
  <tableColumns count="10">
    <tableColumn id="1" xr3:uid="{00000000-0010-0000-0000-000001000000}" name="Tipo de Operación" dataDxfId="9"/>
    <tableColumn id="2" xr3:uid="{00000000-0010-0000-0000-000002000000}" name="Subtipo Operación" dataDxfId="8"/>
    <tableColumn id="3" xr3:uid="{00000000-0010-0000-0000-000003000000}" name="Nombre o Razón Social" dataDxfId="7"/>
    <tableColumn id="4" xr3:uid="{00000000-0010-0000-0000-000004000000}" name="N° Identificación Contraparte" dataDxfId="6"/>
    <tableColumn id="5" xr3:uid="{00000000-0010-0000-0000-000005000000}" name="Tipo de Relación" dataDxfId="5"/>
    <tableColumn id="6" xr3:uid="{00000000-0010-0000-0000-000006000000}" name="Monto Involucrado Total_x000a_M$" dataDxfId="4" dataCellStyle="Millares [0]"/>
    <tableColumn id="7" xr3:uid="{00000000-0010-0000-0000-000007000000}" name="Reajustes e Intereses" dataDxfId="3"/>
    <tableColumn id="8" xr3:uid="{00000000-0010-0000-0000-000008000000}" name="Precio Operación M$" dataDxfId="0" dataCellStyle="Millares [0]">
      <calculatedColumnFormula>+Tabla13[[#This Row],[Monto Involucrado Total
M$]]/Tabla13[[#This Row],[N° de Operaciones]]</calculatedColumnFormula>
    </tableColumn>
    <tableColumn id="9" xr3:uid="{00000000-0010-0000-0000-000009000000}" name="Moneda Operación" dataDxfId="2"/>
    <tableColumn id="10" xr3:uid="{00000000-0010-0000-0000-00000A000000}" name="N° de Operacione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L48"/>
  <sheetViews>
    <sheetView tabSelected="1" zoomScale="80" zoomScaleNormal="80" workbookViewId="0">
      <pane xSplit="3" ySplit="5" topLeftCell="F6" activePane="bottomRight" state="frozen"/>
      <selection pane="topRight" activeCell="D1" sqref="D1"/>
      <selection pane="bottomLeft" activeCell="A6" sqref="A6"/>
      <selection pane="bottomRight" activeCell="J5" sqref="J5"/>
    </sheetView>
  </sheetViews>
  <sheetFormatPr baseColWidth="10" defaultRowHeight="14.5" x14ac:dyDescent="0.35"/>
  <cols>
    <col min="1" max="1" width="22.6328125" customWidth="1"/>
    <col min="2" max="2" width="56.1796875" customWidth="1"/>
    <col min="3" max="3" width="37" bestFit="1" customWidth="1"/>
    <col min="4" max="4" width="18.08984375" style="5" customWidth="1"/>
    <col min="5" max="5" width="26.08984375" bestFit="1" customWidth="1"/>
    <col min="6" max="6" width="17.7265625" style="2" customWidth="1"/>
    <col min="7" max="7" width="12.6328125" customWidth="1"/>
    <col min="8" max="8" width="15" style="2" customWidth="1"/>
    <col min="9" max="10" width="12.6328125" customWidth="1"/>
  </cols>
  <sheetData>
    <row r="1" spans="1:12" s="6" customFormat="1" x14ac:dyDescent="0.35">
      <c r="D1" s="7"/>
      <c r="F1" s="8"/>
      <c r="H1" s="8"/>
    </row>
    <row r="2" spans="1:12" s="6" customFormat="1" x14ac:dyDescent="0.35">
      <c r="A2" s="16" t="s">
        <v>22</v>
      </c>
      <c r="B2" s="16" t="s">
        <v>23</v>
      </c>
      <c r="D2" s="7"/>
      <c r="F2" s="8"/>
      <c r="H2" s="8"/>
    </row>
    <row r="3" spans="1:12" s="6" customFormat="1" x14ac:dyDescent="0.35">
      <c r="A3" s="16" t="s">
        <v>0</v>
      </c>
      <c r="B3" s="16" t="s">
        <v>88</v>
      </c>
      <c r="D3" s="7"/>
      <c r="F3" s="8"/>
      <c r="H3" s="8"/>
      <c r="K3" s="8"/>
    </row>
    <row r="4" spans="1:12" x14ac:dyDescent="0.35">
      <c r="C4" s="6"/>
      <c r="D4" s="7"/>
      <c r="E4" s="6"/>
      <c r="F4" s="8"/>
      <c r="G4" s="6"/>
      <c r="H4" s="8"/>
      <c r="I4" s="6"/>
      <c r="J4" s="6"/>
      <c r="K4" s="6"/>
      <c r="L4" s="6"/>
    </row>
    <row r="5" spans="1:12" s="1" customFormat="1" ht="43.5" x14ac:dyDescent="0.35">
      <c r="A5" s="3" t="s">
        <v>3</v>
      </c>
      <c r="B5" s="3" t="s">
        <v>2</v>
      </c>
      <c r="C5" s="3" t="s">
        <v>1</v>
      </c>
      <c r="D5" s="3" t="s">
        <v>4</v>
      </c>
      <c r="E5" s="3" t="s">
        <v>5</v>
      </c>
      <c r="F5" s="4" t="s">
        <v>9</v>
      </c>
      <c r="G5" s="3" t="s">
        <v>6</v>
      </c>
      <c r="H5" s="4" t="s">
        <v>34</v>
      </c>
      <c r="I5" s="3" t="s">
        <v>7</v>
      </c>
      <c r="J5" s="3" t="s">
        <v>8</v>
      </c>
    </row>
    <row r="6" spans="1:12" ht="29" x14ac:dyDescent="0.35">
      <c r="A6" s="12" t="s">
        <v>52</v>
      </c>
      <c r="B6" s="12" t="s">
        <v>64</v>
      </c>
      <c r="C6" s="9" t="s">
        <v>11</v>
      </c>
      <c r="D6" s="9" t="s">
        <v>12</v>
      </c>
      <c r="E6" s="9" t="s">
        <v>31</v>
      </c>
      <c r="F6" s="10">
        <v>926880</v>
      </c>
      <c r="G6" s="9"/>
      <c r="H6" s="10">
        <f>+Tabla13[[#This Row],[Monto Involucrado Total
M$]]/Tabla13[[#This Row],[N° de Operaciones]]</f>
        <v>1155.7107231920199</v>
      </c>
      <c r="I6" s="9" t="s">
        <v>10</v>
      </c>
      <c r="J6" s="9">
        <v>802</v>
      </c>
    </row>
    <row r="7" spans="1:12" ht="29" x14ac:dyDescent="0.35">
      <c r="A7" s="12" t="s">
        <v>52</v>
      </c>
      <c r="B7" s="12" t="s">
        <v>64</v>
      </c>
      <c r="C7" s="9" t="s">
        <v>11</v>
      </c>
      <c r="D7" s="9" t="s">
        <v>12</v>
      </c>
      <c r="E7" s="9" t="s">
        <v>31</v>
      </c>
      <c r="F7" s="10">
        <v>5350816</v>
      </c>
      <c r="G7" s="9"/>
      <c r="H7" s="10">
        <f>+Tabla13[[#This Row],[Monto Involucrado Total
M$]]/Tabla13[[#This Row],[N° de Operaciones]]</f>
        <v>6671.8403990024935</v>
      </c>
      <c r="I7" s="9" t="s">
        <v>10</v>
      </c>
      <c r="J7" s="9">
        <v>802</v>
      </c>
    </row>
    <row r="8" spans="1:12" ht="29" x14ac:dyDescent="0.35">
      <c r="A8" s="12" t="s">
        <v>53</v>
      </c>
      <c r="B8" s="9" t="s">
        <v>65</v>
      </c>
      <c r="C8" s="9" t="s">
        <v>11</v>
      </c>
      <c r="D8" s="9" t="s">
        <v>12</v>
      </c>
      <c r="E8" s="9" t="s">
        <v>31</v>
      </c>
      <c r="F8" s="10">
        <v>2318</v>
      </c>
      <c r="G8" s="9"/>
      <c r="H8" s="10">
        <f>+Tabla13[[#This Row],[Monto Involucrado Total
M$]]/Tabla13[[#This Row],[N° de Operaciones]]</f>
        <v>193.16666666666666</v>
      </c>
      <c r="I8" s="9" t="s">
        <v>10</v>
      </c>
      <c r="J8" s="9">
        <v>12</v>
      </c>
    </row>
    <row r="9" spans="1:12" ht="29" x14ac:dyDescent="0.35">
      <c r="A9" s="12" t="s">
        <v>54</v>
      </c>
      <c r="B9" s="9" t="s">
        <v>66</v>
      </c>
      <c r="C9" s="9" t="s">
        <v>11</v>
      </c>
      <c r="D9" s="9" t="s">
        <v>12</v>
      </c>
      <c r="E9" s="9" t="s">
        <v>31</v>
      </c>
      <c r="F9" s="10">
        <v>3089</v>
      </c>
      <c r="G9" s="9"/>
      <c r="H9" s="10">
        <f>+Tabla13[[#This Row],[Monto Involucrado Total
M$]]/Tabla13[[#This Row],[N° de Operaciones]]</f>
        <v>3089</v>
      </c>
      <c r="I9" s="9" t="s">
        <v>10</v>
      </c>
      <c r="J9" s="9">
        <v>1</v>
      </c>
    </row>
    <row r="10" spans="1:12" ht="29" x14ac:dyDescent="0.35">
      <c r="A10" s="12" t="s">
        <v>52</v>
      </c>
      <c r="B10" s="12" t="s">
        <v>64</v>
      </c>
      <c r="C10" s="9" t="s">
        <v>11</v>
      </c>
      <c r="D10" s="9" t="s">
        <v>12</v>
      </c>
      <c r="E10" s="9" t="s">
        <v>31</v>
      </c>
      <c r="F10" s="10">
        <v>910665</v>
      </c>
      <c r="G10" s="9"/>
      <c r="H10" s="10">
        <f>+Tabla13[[#This Row],[Monto Involucrado Total
M$]]/Tabla13[[#This Row],[N° de Operaciones]]</f>
        <v>130095</v>
      </c>
      <c r="I10" s="9" t="s">
        <v>10</v>
      </c>
      <c r="J10" s="9">
        <v>7</v>
      </c>
    </row>
    <row r="11" spans="1:12" ht="29" x14ac:dyDescent="0.35">
      <c r="A11" s="12" t="s">
        <v>53</v>
      </c>
      <c r="B11" s="9" t="s">
        <v>67</v>
      </c>
      <c r="C11" s="9" t="s">
        <v>11</v>
      </c>
      <c r="D11" s="9" t="s">
        <v>12</v>
      </c>
      <c r="E11" s="9" t="s">
        <v>31</v>
      </c>
      <c r="F11" s="11">
        <v>3737</v>
      </c>
      <c r="G11" s="9"/>
      <c r="H11" s="10">
        <f>+Tabla13[[#This Row],[Monto Involucrado Total
M$]]/Tabla13[[#This Row],[N° de Operaciones]]</f>
        <v>622.83333333333337</v>
      </c>
      <c r="I11" s="9" t="s">
        <v>10</v>
      </c>
      <c r="J11" s="9">
        <v>6</v>
      </c>
    </row>
    <row r="12" spans="1:12" ht="29" x14ac:dyDescent="0.35">
      <c r="A12" s="12" t="s">
        <v>53</v>
      </c>
      <c r="B12" s="9" t="s">
        <v>68</v>
      </c>
      <c r="C12" s="9" t="s">
        <v>11</v>
      </c>
      <c r="D12" s="9" t="s">
        <v>12</v>
      </c>
      <c r="E12" s="9" t="s">
        <v>31</v>
      </c>
      <c r="F12" s="10">
        <f>1361+1154</f>
        <v>2515</v>
      </c>
      <c r="G12" s="9"/>
      <c r="H12" s="10">
        <f>+Tabla13[[#This Row],[Monto Involucrado Total
M$]]/Tabla13[[#This Row],[N° de Operaciones]]</f>
        <v>838.33333333333337</v>
      </c>
      <c r="I12" s="9" t="s">
        <v>10</v>
      </c>
      <c r="J12" s="9">
        <v>3</v>
      </c>
    </row>
    <row r="13" spans="1:12" ht="29" x14ac:dyDescent="0.35">
      <c r="A13" s="12" t="s">
        <v>52</v>
      </c>
      <c r="B13" s="12" t="s">
        <v>56</v>
      </c>
      <c r="C13" s="9" t="s">
        <v>14</v>
      </c>
      <c r="D13" s="9" t="s">
        <v>13</v>
      </c>
      <c r="E13" s="9" t="s">
        <v>15</v>
      </c>
      <c r="F13" s="10">
        <v>322559</v>
      </c>
      <c r="G13" s="9"/>
      <c r="H13" s="10">
        <f>+Tabla13[[#This Row],[Monto Involucrado Total
M$]]/Tabla13[[#This Row],[N° de Operaciones]]</f>
        <v>7501.3720930232557</v>
      </c>
      <c r="I13" s="9" t="s">
        <v>10</v>
      </c>
      <c r="J13" s="9">
        <v>43</v>
      </c>
    </row>
    <row r="14" spans="1:12" ht="29" x14ac:dyDescent="0.35">
      <c r="A14" s="12" t="s">
        <v>52</v>
      </c>
      <c r="B14" s="12" t="s">
        <v>56</v>
      </c>
      <c r="C14" s="9" t="s">
        <v>14</v>
      </c>
      <c r="D14" s="9" t="s">
        <v>13</v>
      </c>
      <c r="E14" s="9" t="s">
        <v>15</v>
      </c>
      <c r="F14" s="10">
        <v>53872</v>
      </c>
      <c r="G14" s="9"/>
      <c r="H14" s="10">
        <f>+Tabla13[[#This Row],[Monto Involucrado Total
M$]]/Tabla13[[#This Row],[N° de Operaciones]]</f>
        <v>1252.8372093023256</v>
      </c>
      <c r="I14" s="9" t="s">
        <v>10</v>
      </c>
      <c r="J14" s="9">
        <v>43</v>
      </c>
    </row>
    <row r="15" spans="1:12" ht="29" x14ac:dyDescent="0.35">
      <c r="A15" s="12" t="s">
        <v>52</v>
      </c>
      <c r="B15" s="12" t="s">
        <v>56</v>
      </c>
      <c r="C15" s="9" t="s">
        <v>14</v>
      </c>
      <c r="D15" s="9" t="s">
        <v>13</v>
      </c>
      <c r="E15" s="9" t="s">
        <v>15</v>
      </c>
      <c r="F15" s="10">
        <v>64650</v>
      </c>
      <c r="G15" s="9"/>
      <c r="H15" s="10">
        <f>+Tabla13[[#This Row],[Monto Involucrado Total
M$]]/Tabla13[[#This Row],[N° de Operaciones]]</f>
        <v>8081.25</v>
      </c>
      <c r="I15" s="9" t="s">
        <v>10</v>
      </c>
      <c r="J15" s="9">
        <v>8</v>
      </c>
    </row>
    <row r="16" spans="1:12" ht="29" x14ac:dyDescent="0.35">
      <c r="A16" s="12" t="s">
        <v>52</v>
      </c>
      <c r="B16" s="12" t="s">
        <v>56</v>
      </c>
      <c r="C16" s="9" t="s">
        <v>16</v>
      </c>
      <c r="D16" s="9" t="s">
        <v>17</v>
      </c>
      <c r="E16" s="9" t="s">
        <v>15</v>
      </c>
      <c r="F16" s="10">
        <v>430956</v>
      </c>
      <c r="G16" s="9"/>
      <c r="H16" s="10">
        <f>+Tabla13[[#This Row],[Monto Involucrado Total
M$]]/Tabla13[[#This Row],[N° de Operaciones]]</f>
        <v>2596.1204819277109</v>
      </c>
      <c r="I16" s="9" t="s">
        <v>10</v>
      </c>
      <c r="J16" s="9">
        <v>166</v>
      </c>
    </row>
    <row r="17" spans="1:10" ht="29" x14ac:dyDescent="0.35">
      <c r="A17" s="12" t="s">
        <v>52</v>
      </c>
      <c r="B17" s="12" t="s">
        <v>56</v>
      </c>
      <c r="C17" s="9" t="s">
        <v>16</v>
      </c>
      <c r="D17" s="9" t="s">
        <v>17</v>
      </c>
      <c r="E17" s="9" t="s">
        <v>15</v>
      </c>
      <c r="F17" s="10">
        <v>88990</v>
      </c>
      <c r="G17" s="9"/>
      <c r="H17" s="10">
        <f>+Tabla13[[#This Row],[Monto Involucrado Total
M$]]/Tabla13[[#This Row],[N° de Operaciones]]</f>
        <v>536.08433734939763</v>
      </c>
      <c r="I17" s="9" t="s">
        <v>10</v>
      </c>
      <c r="J17" s="9">
        <v>166</v>
      </c>
    </row>
    <row r="18" spans="1:10" ht="29" x14ac:dyDescent="0.35">
      <c r="A18" s="12" t="s">
        <v>52</v>
      </c>
      <c r="B18" s="12" t="s">
        <v>56</v>
      </c>
      <c r="C18" s="9" t="s">
        <v>16</v>
      </c>
      <c r="D18" s="9" t="s">
        <v>17</v>
      </c>
      <c r="E18" s="9" t="s">
        <v>15</v>
      </c>
      <c r="F18" s="10">
        <v>97448</v>
      </c>
      <c r="G18" s="9"/>
      <c r="H18" s="10">
        <f>+Tabla13[[#This Row],[Monto Involucrado Total
M$]]/Tabla13[[#This Row],[N° de Operaciones]]</f>
        <v>12181</v>
      </c>
      <c r="I18" s="9" t="s">
        <v>10</v>
      </c>
      <c r="J18" s="9">
        <v>8</v>
      </c>
    </row>
    <row r="19" spans="1:10" ht="29" x14ac:dyDescent="0.35">
      <c r="A19" s="12" t="s">
        <v>52</v>
      </c>
      <c r="B19" s="12" t="s">
        <v>56</v>
      </c>
      <c r="C19" s="9" t="s">
        <v>19</v>
      </c>
      <c r="D19" s="9" t="s">
        <v>20</v>
      </c>
      <c r="E19" s="9" t="s">
        <v>18</v>
      </c>
      <c r="F19" s="10">
        <v>582597</v>
      </c>
      <c r="G19" s="9"/>
      <c r="H19" s="10">
        <f>+Tabla13[[#This Row],[Monto Involucrado Total
M$]]/Tabla13[[#This Row],[N° de Operaciones]]</f>
        <v>6402.1648351648355</v>
      </c>
      <c r="I19" s="9" t="s">
        <v>10</v>
      </c>
      <c r="J19" s="9">
        <v>91</v>
      </c>
    </row>
    <row r="20" spans="1:10" ht="29" x14ac:dyDescent="0.35">
      <c r="A20" s="12" t="s">
        <v>52</v>
      </c>
      <c r="B20" s="12" t="s">
        <v>56</v>
      </c>
      <c r="C20" s="9" t="s">
        <v>19</v>
      </c>
      <c r="D20" s="9" t="s">
        <v>20</v>
      </c>
      <c r="E20" s="9" t="s">
        <v>18</v>
      </c>
      <c r="F20" s="10">
        <v>70841</v>
      </c>
      <c r="G20" s="9"/>
      <c r="H20" s="10">
        <f>+Tabla13[[#This Row],[Monto Involucrado Total
M$]]/Tabla13[[#This Row],[N° de Operaciones]]</f>
        <v>833.42352941176466</v>
      </c>
      <c r="I20" s="9" t="s">
        <v>10</v>
      </c>
      <c r="J20" s="9">
        <v>85</v>
      </c>
    </row>
    <row r="21" spans="1:10" ht="29" x14ac:dyDescent="0.35">
      <c r="A21" s="12" t="s">
        <v>52</v>
      </c>
      <c r="B21" s="12" t="s">
        <v>56</v>
      </c>
      <c r="C21" s="9" t="s">
        <v>19</v>
      </c>
      <c r="D21" s="9" t="s">
        <v>20</v>
      </c>
      <c r="E21" s="9" t="s">
        <v>18</v>
      </c>
      <c r="F21" s="10">
        <v>80331</v>
      </c>
      <c r="G21" s="9"/>
      <c r="H21" s="10">
        <f>+Tabla13[[#This Row],[Monto Involucrado Total
M$]]/Tabla13[[#This Row],[N° de Operaciones]]</f>
        <v>13388.5</v>
      </c>
      <c r="I21" s="9" t="s">
        <v>10</v>
      </c>
      <c r="J21" s="9">
        <v>6</v>
      </c>
    </row>
    <row r="22" spans="1:10" ht="29" x14ac:dyDescent="0.35">
      <c r="A22" s="12" t="s">
        <v>55</v>
      </c>
      <c r="B22" s="12" t="s">
        <v>56</v>
      </c>
      <c r="C22" s="9" t="s">
        <v>21</v>
      </c>
      <c r="D22" s="9" t="s">
        <v>25</v>
      </c>
      <c r="E22" s="9" t="s">
        <v>18</v>
      </c>
      <c r="F22" s="10">
        <v>812</v>
      </c>
      <c r="G22" s="9"/>
      <c r="H22" s="10">
        <f>+Tabla13[[#This Row],[Monto Involucrado Total
M$]]/Tabla13[[#This Row],[N° de Operaciones]]</f>
        <v>812</v>
      </c>
      <c r="I22" s="9" t="s">
        <v>10</v>
      </c>
      <c r="J22" s="9">
        <v>1</v>
      </c>
    </row>
    <row r="23" spans="1:10" ht="29" x14ac:dyDescent="0.35">
      <c r="A23" s="12" t="s">
        <v>55</v>
      </c>
      <c r="B23" s="12" t="s">
        <v>56</v>
      </c>
      <c r="C23" s="9" t="s">
        <v>21</v>
      </c>
      <c r="D23" s="9" t="s">
        <v>25</v>
      </c>
      <c r="E23" s="9" t="s">
        <v>18</v>
      </c>
      <c r="F23" s="10">
        <v>8901</v>
      </c>
      <c r="G23" s="9"/>
      <c r="H23" s="10">
        <f>+Tabla13[[#This Row],[Monto Involucrado Total
M$]]/Tabla13[[#This Row],[N° de Operaciones]]</f>
        <v>8901</v>
      </c>
      <c r="I23" s="9" t="s">
        <v>10</v>
      </c>
      <c r="J23" s="9">
        <v>1</v>
      </c>
    </row>
    <row r="24" spans="1:10" ht="29" x14ac:dyDescent="0.35">
      <c r="A24" s="12" t="s">
        <v>55</v>
      </c>
      <c r="B24" s="12" t="s">
        <v>56</v>
      </c>
      <c r="C24" s="9" t="s">
        <v>21</v>
      </c>
      <c r="D24" s="9" t="s">
        <v>25</v>
      </c>
      <c r="E24" s="9" t="s">
        <v>18</v>
      </c>
      <c r="F24" s="10">
        <v>655</v>
      </c>
      <c r="G24" s="9"/>
      <c r="H24" s="10">
        <f>+Tabla13[[#This Row],[Monto Involucrado Total
M$]]/Tabla13[[#This Row],[N° de Operaciones]]</f>
        <v>655</v>
      </c>
      <c r="I24" s="9" t="s">
        <v>10</v>
      </c>
      <c r="J24" s="9">
        <v>1</v>
      </c>
    </row>
    <row r="25" spans="1:10" ht="29" x14ac:dyDescent="0.35">
      <c r="A25" s="12" t="s">
        <v>52</v>
      </c>
      <c r="B25" s="12" t="s">
        <v>57</v>
      </c>
      <c r="C25" s="9" t="s">
        <v>24</v>
      </c>
      <c r="D25" s="9" t="s">
        <v>26</v>
      </c>
      <c r="E25" s="9" t="s">
        <v>31</v>
      </c>
      <c r="F25" s="10">
        <v>758409</v>
      </c>
      <c r="G25" s="9"/>
      <c r="H25" s="10">
        <f>+Tabla13[[#This Row],[Monto Involucrado Total
M$]]/Tabla13[[#This Row],[N° de Operaciones]]</f>
        <v>14584.788461538461</v>
      </c>
      <c r="I25" s="9" t="s">
        <v>10</v>
      </c>
      <c r="J25" s="9">
        <v>52</v>
      </c>
    </row>
    <row r="26" spans="1:10" ht="29" x14ac:dyDescent="0.35">
      <c r="A26" s="12" t="s">
        <v>53</v>
      </c>
      <c r="B26" s="12" t="s">
        <v>86</v>
      </c>
      <c r="C26" s="9" t="s">
        <v>24</v>
      </c>
      <c r="D26" s="9" t="s">
        <v>26</v>
      </c>
      <c r="E26" s="9" t="s">
        <v>31</v>
      </c>
      <c r="F26" s="10">
        <v>49406</v>
      </c>
      <c r="G26" s="9"/>
      <c r="H26" s="10">
        <f>+Tabla13[[#This Row],[Monto Involucrado Total
M$]]/Tabla13[[#This Row],[N° de Operaciones]]</f>
        <v>2058.5833333333335</v>
      </c>
      <c r="I26" s="9" t="s">
        <v>10</v>
      </c>
      <c r="J26" s="9">
        <v>24</v>
      </c>
    </row>
    <row r="27" spans="1:10" ht="29" x14ac:dyDescent="0.35">
      <c r="A27" s="12" t="s">
        <v>53</v>
      </c>
      <c r="B27" s="12" t="s">
        <v>69</v>
      </c>
      <c r="C27" s="9" t="s">
        <v>24</v>
      </c>
      <c r="D27" s="9" t="s">
        <v>26</v>
      </c>
      <c r="E27" s="9" t="s">
        <v>31</v>
      </c>
      <c r="F27" s="10">
        <v>2045</v>
      </c>
      <c r="G27" s="9"/>
      <c r="H27" s="10">
        <f>+Tabla13[[#This Row],[Monto Involucrado Total
M$]]/Tabla13[[#This Row],[N° de Operaciones]]</f>
        <v>340.83333333333331</v>
      </c>
      <c r="I27" s="9" t="s">
        <v>10</v>
      </c>
      <c r="J27" s="9">
        <v>6</v>
      </c>
    </row>
    <row r="28" spans="1:10" ht="29" x14ac:dyDescent="0.35">
      <c r="A28" s="12" t="s">
        <v>54</v>
      </c>
      <c r="B28" s="9" t="s">
        <v>70</v>
      </c>
      <c r="C28" s="9" t="s">
        <v>24</v>
      </c>
      <c r="D28" s="9" t="s">
        <v>26</v>
      </c>
      <c r="E28" s="9" t="s">
        <v>31</v>
      </c>
      <c r="F28" s="10">
        <v>706</v>
      </c>
      <c r="G28" s="9"/>
      <c r="H28" s="10">
        <f>+Tabla13[[#This Row],[Monto Involucrado Total
M$]]/Tabla13[[#This Row],[N° de Operaciones]]</f>
        <v>706</v>
      </c>
      <c r="I28" s="9" t="s">
        <v>10</v>
      </c>
      <c r="J28" s="9">
        <v>1</v>
      </c>
    </row>
    <row r="29" spans="1:10" ht="29" x14ac:dyDescent="0.35">
      <c r="A29" s="12" t="s">
        <v>52</v>
      </c>
      <c r="B29" s="12" t="s">
        <v>64</v>
      </c>
      <c r="C29" s="9" t="s">
        <v>27</v>
      </c>
      <c r="D29" s="9" t="s">
        <v>28</v>
      </c>
      <c r="E29" s="9" t="s">
        <v>29</v>
      </c>
      <c r="F29" s="10">
        <v>13961</v>
      </c>
      <c r="G29" s="9"/>
      <c r="H29" s="10">
        <f>+Tabla13[[#This Row],[Monto Involucrado Total
M$]]/Tabla13[[#This Row],[N° de Operaciones]]</f>
        <v>6980.5</v>
      </c>
      <c r="I29" s="9" t="s">
        <v>10</v>
      </c>
      <c r="J29" s="9">
        <v>2</v>
      </c>
    </row>
    <row r="30" spans="1:10" ht="29" x14ac:dyDescent="0.35">
      <c r="A30" s="12" t="s">
        <v>52</v>
      </c>
      <c r="B30" s="12" t="s">
        <v>64</v>
      </c>
      <c r="C30" s="9" t="s">
        <v>27</v>
      </c>
      <c r="D30" s="9" t="s">
        <v>28</v>
      </c>
      <c r="E30" s="9" t="s">
        <v>29</v>
      </c>
      <c r="F30" s="10">
        <v>990</v>
      </c>
      <c r="G30" s="9"/>
      <c r="H30" s="10">
        <f>+Tabla13[[#This Row],[Monto Involucrado Total
M$]]/Tabla13[[#This Row],[N° de Operaciones]]</f>
        <v>495</v>
      </c>
      <c r="I30" s="9" t="s">
        <v>10</v>
      </c>
      <c r="J30" s="9">
        <v>2</v>
      </c>
    </row>
    <row r="31" spans="1:10" ht="29" x14ac:dyDescent="0.35">
      <c r="A31" s="12" t="s">
        <v>52</v>
      </c>
      <c r="B31" s="12" t="s">
        <v>59</v>
      </c>
      <c r="C31" s="9" t="s">
        <v>30</v>
      </c>
      <c r="D31" s="9" t="s">
        <v>45</v>
      </c>
      <c r="E31" s="9" t="s">
        <v>18</v>
      </c>
      <c r="F31" s="10">
        <v>77187</v>
      </c>
      <c r="G31" s="9"/>
      <c r="H31" s="10">
        <f>+Tabla13[[#This Row],[Monto Involucrado Total
M$]]/Tabla13[[#This Row],[N° de Operaciones]]</f>
        <v>12864.5</v>
      </c>
      <c r="I31" s="9" t="s">
        <v>10</v>
      </c>
      <c r="J31" s="9">
        <v>6</v>
      </c>
    </row>
    <row r="32" spans="1:10" ht="43.5" x14ac:dyDescent="0.35">
      <c r="A32" s="12" t="s">
        <v>52</v>
      </c>
      <c r="B32" s="12" t="s">
        <v>58</v>
      </c>
      <c r="C32" s="9" t="s">
        <v>89</v>
      </c>
      <c r="D32" s="9" t="s">
        <v>46</v>
      </c>
      <c r="E32" s="9" t="s">
        <v>31</v>
      </c>
      <c r="F32" s="10">
        <v>471575</v>
      </c>
      <c r="G32" s="9"/>
      <c r="H32" s="10">
        <f>+Tabla13[[#This Row],[Monto Involucrado Total
M$]]/Tabla13[[#This Row],[N° de Operaciones]]</f>
        <v>67367.857142857145</v>
      </c>
      <c r="I32" s="9" t="s">
        <v>10</v>
      </c>
      <c r="J32" s="9">
        <v>7</v>
      </c>
    </row>
    <row r="33" spans="1:10" ht="29" x14ac:dyDescent="0.35">
      <c r="A33" s="12" t="s">
        <v>52</v>
      </c>
      <c r="B33" s="12" t="s">
        <v>60</v>
      </c>
      <c r="C33" s="9" t="s">
        <v>32</v>
      </c>
      <c r="D33" s="9" t="s">
        <v>33</v>
      </c>
      <c r="E33" s="9" t="s">
        <v>31</v>
      </c>
      <c r="F33" s="10">
        <v>1962</v>
      </c>
      <c r="G33" s="9"/>
      <c r="H33" s="10">
        <f>+Tabla13[[#This Row],[Monto Involucrado Total
M$]]/Tabla13[[#This Row],[N° de Operaciones]]</f>
        <v>1962</v>
      </c>
      <c r="I33" s="9" t="s">
        <v>10</v>
      </c>
      <c r="J33" s="9">
        <v>1</v>
      </c>
    </row>
    <row r="34" spans="1:10" ht="29" x14ac:dyDescent="0.35">
      <c r="A34" s="12" t="s">
        <v>53</v>
      </c>
      <c r="B34" s="12" t="s">
        <v>70</v>
      </c>
      <c r="C34" s="9" t="s">
        <v>32</v>
      </c>
      <c r="D34" s="9" t="s">
        <v>33</v>
      </c>
      <c r="E34" s="9" t="s">
        <v>31</v>
      </c>
      <c r="F34" s="10">
        <v>2912</v>
      </c>
      <c r="G34" s="9"/>
      <c r="H34" s="10">
        <f>+Tabla13[[#This Row],[Monto Involucrado Total
M$]]/Tabla13[[#This Row],[N° de Operaciones]]</f>
        <v>2912</v>
      </c>
      <c r="I34" s="9" t="s">
        <v>10</v>
      </c>
      <c r="J34" s="9">
        <v>1</v>
      </c>
    </row>
    <row r="35" spans="1:10" ht="29" x14ac:dyDescent="0.35">
      <c r="A35" s="12" t="s">
        <v>87</v>
      </c>
      <c r="B35" s="12" t="s">
        <v>75</v>
      </c>
      <c r="C35" s="9" t="s">
        <v>37</v>
      </c>
      <c r="D35" s="9" t="s">
        <v>35</v>
      </c>
      <c r="E35" s="9" t="s">
        <v>36</v>
      </c>
      <c r="F35" s="10">
        <v>5318694</v>
      </c>
      <c r="G35" s="9"/>
      <c r="H35" s="10">
        <f>+Tabla13[[#This Row],[Monto Involucrado Total
M$]]/Tabla13[[#This Row],[N° de Operaciones]]</f>
        <v>5318694</v>
      </c>
      <c r="I35" s="9" t="s">
        <v>10</v>
      </c>
      <c r="J35" s="9">
        <v>1</v>
      </c>
    </row>
    <row r="36" spans="1:10" ht="29" x14ac:dyDescent="0.35">
      <c r="A36" s="12" t="s">
        <v>53</v>
      </c>
      <c r="B36" s="9" t="s">
        <v>70</v>
      </c>
      <c r="C36" s="9" t="s">
        <v>37</v>
      </c>
      <c r="D36" s="9" t="s">
        <v>35</v>
      </c>
      <c r="E36" s="9" t="s">
        <v>36</v>
      </c>
      <c r="F36" s="11">
        <v>2590</v>
      </c>
      <c r="G36" s="9"/>
      <c r="H36" s="10">
        <f>+Tabla13[[#This Row],[Monto Involucrado Total
M$]]/Tabla13[[#This Row],[N° de Operaciones]]</f>
        <v>2590</v>
      </c>
      <c r="I36" s="9" t="s">
        <v>10</v>
      </c>
      <c r="J36" s="9">
        <v>1</v>
      </c>
    </row>
    <row r="37" spans="1:10" ht="29" x14ac:dyDescent="0.35">
      <c r="A37" s="12" t="s">
        <v>53</v>
      </c>
      <c r="B37" s="9" t="s">
        <v>71</v>
      </c>
      <c r="C37" s="9" t="s">
        <v>39</v>
      </c>
      <c r="D37" s="9" t="s">
        <v>38</v>
      </c>
      <c r="E37" s="9" t="s">
        <v>40</v>
      </c>
      <c r="F37" s="11">
        <v>3000</v>
      </c>
      <c r="G37" s="9"/>
      <c r="H37" s="10">
        <f>+Tabla13[[#This Row],[Monto Involucrado Total
M$]]/Tabla13[[#This Row],[N° de Operaciones]]</f>
        <v>500</v>
      </c>
      <c r="I37" s="9" t="s">
        <v>10</v>
      </c>
      <c r="J37" s="9">
        <v>6</v>
      </c>
    </row>
    <row r="38" spans="1:10" ht="29" x14ac:dyDescent="0.35">
      <c r="A38" s="12" t="s">
        <v>53</v>
      </c>
      <c r="B38" s="9" t="s">
        <v>72</v>
      </c>
      <c r="C38" s="9" t="s">
        <v>44</v>
      </c>
      <c r="D38" s="9" t="s">
        <v>43</v>
      </c>
      <c r="E38" s="9" t="s">
        <v>61</v>
      </c>
      <c r="F38" s="11">
        <v>10875</v>
      </c>
      <c r="G38" s="9"/>
      <c r="H38" s="10">
        <f>+Tabla13[[#This Row],[Monto Involucrado Total
M$]]/Tabla13[[#This Row],[N° de Operaciones]]</f>
        <v>906.25</v>
      </c>
      <c r="I38" s="9" t="s">
        <v>10</v>
      </c>
      <c r="J38" s="9">
        <v>12</v>
      </c>
    </row>
    <row r="39" spans="1:10" ht="29" x14ac:dyDescent="0.35">
      <c r="A39" s="12" t="s">
        <v>53</v>
      </c>
      <c r="B39" s="9" t="s">
        <v>73</v>
      </c>
      <c r="C39" s="9" t="s">
        <v>41</v>
      </c>
      <c r="D39" s="9" t="s">
        <v>42</v>
      </c>
      <c r="E39" s="9" t="s">
        <v>61</v>
      </c>
      <c r="F39" s="11">
        <v>3734</v>
      </c>
      <c r="G39" s="9"/>
      <c r="H39" s="10">
        <f>+Tabla13[[#This Row],[Monto Involucrado Total
M$]]/Tabla13[[#This Row],[N° de Operaciones]]</f>
        <v>622.33333333333337</v>
      </c>
      <c r="I39" s="9" t="s">
        <v>10</v>
      </c>
      <c r="J39" s="9">
        <v>6</v>
      </c>
    </row>
    <row r="40" spans="1:10" ht="29" x14ac:dyDescent="0.35">
      <c r="A40" s="12" t="s">
        <v>54</v>
      </c>
      <c r="B40" s="9" t="s">
        <v>74</v>
      </c>
      <c r="C40" s="9" t="s">
        <v>49</v>
      </c>
      <c r="D40" s="9" t="s">
        <v>50</v>
      </c>
      <c r="E40" s="9" t="s">
        <v>51</v>
      </c>
      <c r="F40" s="11">
        <v>4587</v>
      </c>
      <c r="G40" s="9"/>
      <c r="H40" s="10">
        <f>+Tabla13[[#This Row],[Monto Involucrado Total
M$]]/Tabla13[[#This Row],[N° de Operaciones]]</f>
        <v>2293.5</v>
      </c>
      <c r="I40" s="9" t="s">
        <v>10</v>
      </c>
      <c r="J40" s="9">
        <v>2</v>
      </c>
    </row>
    <row r="41" spans="1:10" ht="29" x14ac:dyDescent="0.35">
      <c r="A41" s="12" t="s">
        <v>52</v>
      </c>
      <c r="B41" s="12" t="s">
        <v>64</v>
      </c>
      <c r="C41" s="9" t="s">
        <v>47</v>
      </c>
      <c r="D41" s="13" t="s">
        <v>48</v>
      </c>
      <c r="E41" s="9" t="s">
        <v>31</v>
      </c>
      <c r="F41" s="11">
        <v>7794</v>
      </c>
      <c r="G41" s="9"/>
      <c r="H41" s="10">
        <f>+Tabla13[[#This Row],[Monto Involucrado Total
M$]]/Tabla13[[#This Row],[N° de Operaciones]]</f>
        <v>7794</v>
      </c>
      <c r="I41" s="9" t="s">
        <v>10</v>
      </c>
      <c r="J41" s="9">
        <v>1</v>
      </c>
    </row>
    <row r="42" spans="1:10" ht="29" x14ac:dyDescent="0.35">
      <c r="A42" s="12" t="s">
        <v>52</v>
      </c>
      <c r="B42" s="12" t="s">
        <v>76</v>
      </c>
      <c r="C42" s="9" t="s">
        <v>77</v>
      </c>
      <c r="D42" s="13" t="s">
        <v>78</v>
      </c>
      <c r="E42" s="9" t="s">
        <v>18</v>
      </c>
      <c r="F42" s="11">
        <v>79081</v>
      </c>
      <c r="G42" s="9"/>
      <c r="H42" s="10">
        <f>+Tabla13[[#This Row],[Monto Involucrado Total
M$]]/Tabla13[[#This Row],[N° de Operaciones]]</f>
        <v>79081</v>
      </c>
      <c r="I42" s="9" t="s">
        <v>10</v>
      </c>
      <c r="J42" s="9">
        <v>1</v>
      </c>
    </row>
    <row r="43" spans="1:10" ht="29" x14ac:dyDescent="0.35">
      <c r="A43" s="12" t="s">
        <v>52</v>
      </c>
      <c r="B43" s="12" t="s">
        <v>56</v>
      </c>
      <c r="C43" s="12" t="s">
        <v>63</v>
      </c>
      <c r="D43" s="9" t="s">
        <v>62</v>
      </c>
      <c r="E43" s="9" t="s">
        <v>61</v>
      </c>
      <c r="F43" s="14">
        <v>386621</v>
      </c>
      <c r="G43" s="9"/>
      <c r="H43" s="15">
        <f>+Tabla13[[#This Row],[Monto Involucrado Total
M$]]/Tabla13[[#This Row],[N° de Operaciones]]</f>
        <v>9665.5249999999996</v>
      </c>
      <c r="I43" s="9" t="s">
        <v>10</v>
      </c>
      <c r="J43" s="9">
        <v>40</v>
      </c>
    </row>
    <row r="44" spans="1:10" ht="29" x14ac:dyDescent="0.35">
      <c r="A44" s="12" t="s">
        <v>53</v>
      </c>
      <c r="B44" s="12" t="s">
        <v>79</v>
      </c>
      <c r="C44" s="9" t="s">
        <v>81</v>
      </c>
      <c r="D44" s="13" t="s">
        <v>82</v>
      </c>
      <c r="E44" s="9" t="s">
        <v>83</v>
      </c>
      <c r="F44" s="11">
        <v>13823</v>
      </c>
      <c r="G44" s="9"/>
      <c r="H44" s="10">
        <f>+Tabla13[[#This Row],[Monto Involucrado Total
M$]]/Tabla13[[#This Row],[N° de Operaciones]]</f>
        <v>3455.75</v>
      </c>
      <c r="I44" s="9" t="s">
        <v>10</v>
      </c>
      <c r="J44" s="9">
        <v>4</v>
      </c>
    </row>
    <row r="45" spans="1:10" ht="29" x14ac:dyDescent="0.35">
      <c r="A45" s="12" t="s">
        <v>53</v>
      </c>
      <c r="B45" s="12" t="s">
        <v>80</v>
      </c>
      <c r="C45" s="9" t="s">
        <v>81</v>
      </c>
      <c r="D45" s="13" t="s">
        <v>82</v>
      </c>
      <c r="E45" s="9" t="s">
        <v>83</v>
      </c>
      <c r="F45" s="11">
        <v>13823</v>
      </c>
      <c r="G45" s="9"/>
      <c r="H45" s="10">
        <f>+Tabla13[[#This Row],[Monto Involucrado Total
M$]]/Tabla13[[#This Row],[N° de Operaciones]]</f>
        <v>13823</v>
      </c>
      <c r="I45" s="9" t="s">
        <v>10</v>
      </c>
      <c r="J45" s="9">
        <v>1</v>
      </c>
    </row>
    <row r="46" spans="1:10" ht="29" x14ac:dyDescent="0.35">
      <c r="A46" s="12" t="s">
        <v>53</v>
      </c>
      <c r="B46" s="12" t="s">
        <v>79</v>
      </c>
      <c r="C46" s="9" t="s">
        <v>84</v>
      </c>
      <c r="D46" s="13" t="s">
        <v>85</v>
      </c>
      <c r="E46" s="9" t="s">
        <v>83</v>
      </c>
      <c r="F46" s="11">
        <v>16039</v>
      </c>
      <c r="G46" s="9"/>
      <c r="H46" s="10">
        <f>+Tabla13[[#This Row],[Monto Involucrado Total
M$]]/Tabla13[[#This Row],[N° de Operaciones]]</f>
        <v>5346.333333333333</v>
      </c>
      <c r="I46" s="9" t="s">
        <v>10</v>
      </c>
      <c r="J46" s="9">
        <v>3</v>
      </c>
    </row>
    <row r="47" spans="1:10" ht="29" x14ac:dyDescent="0.35">
      <c r="A47" s="12" t="s">
        <v>53</v>
      </c>
      <c r="B47" s="12" t="s">
        <v>90</v>
      </c>
      <c r="C47" s="9" t="s">
        <v>91</v>
      </c>
      <c r="D47" s="13" t="s">
        <v>92</v>
      </c>
      <c r="E47" s="9" t="s">
        <v>18</v>
      </c>
      <c r="F47" s="17">
        <v>1184963</v>
      </c>
      <c r="G47" s="9"/>
      <c r="H47" s="10">
        <f>+Tabla13[[#This Row],[Monto Involucrado Total
M$]]/Tabla13[[#This Row],[N° de Operaciones]]</f>
        <v>9874.6916666666675</v>
      </c>
      <c r="I47" s="9" t="s">
        <v>10</v>
      </c>
      <c r="J47" s="9">
        <v>120</v>
      </c>
    </row>
    <row r="48" spans="1:10" ht="29" x14ac:dyDescent="0.35">
      <c r="A48" s="12" t="s">
        <v>53</v>
      </c>
      <c r="B48" s="12" t="s">
        <v>93</v>
      </c>
      <c r="C48" s="9" t="s">
        <v>91</v>
      </c>
      <c r="D48" s="9" t="s">
        <v>92</v>
      </c>
      <c r="E48" s="9" t="s">
        <v>18</v>
      </c>
      <c r="F48" s="18">
        <v>48569</v>
      </c>
      <c r="G48" s="9"/>
      <c r="H48" s="15">
        <f>+Tabla13[[#This Row],[Monto Involucrado Total
M$]]/Tabla13[[#This Row],[N° de Operaciones]]</f>
        <v>8094.833333333333</v>
      </c>
      <c r="I48" s="9" t="s">
        <v>10</v>
      </c>
      <c r="J48" s="9">
        <v>6</v>
      </c>
    </row>
  </sheetData>
  <printOptions horizontalCentered="1"/>
  <pageMargins left="0.19685039370078741" right="0.19685039370078741" top="0.55118110236220474" bottom="0.55118110236220474" header="0.31496062992125984" footer="0.31496062992125984"/>
  <pageSetup paperSize="17" scale="82" fitToHeight="2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FE8D43BA663D4282DD615ED5D7EE6B" ma:contentTypeVersion="13" ma:contentTypeDescription="Crear nuevo documento." ma:contentTypeScope="" ma:versionID="e5ccb677f5792be55a9a9b4c18ebffdf">
  <xsd:schema xmlns:xsd="http://www.w3.org/2001/XMLSchema" xmlns:xs="http://www.w3.org/2001/XMLSchema" xmlns:p="http://schemas.microsoft.com/office/2006/metadata/properties" xmlns:ns2="8b46f8c2-f26b-4efc-8935-d99686360878" xmlns:ns3="0d3feded-3883-48f1-912f-0da2c4fce444" targetNamespace="http://schemas.microsoft.com/office/2006/metadata/properties" ma:root="true" ma:fieldsID="3340b41534bc3eb1cd501b1171e3e3c3" ns2:_="" ns3:_="">
    <xsd:import namespace="8b46f8c2-f26b-4efc-8935-d99686360878"/>
    <xsd:import namespace="0d3feded-3883-48f1-912f-0da2c4fce4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6f8c2-f26b-4efc-8935-d996863608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eeb123f3-5fae-41bf-98e3-7be9bedd10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3feded-3883-48f1-912f-0da2c4fce44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2348ee4-c483-4278-a461-5aafbe2b35df}" ma:internalName="TaxCatchAll" ma:showField="CatchAllData" ma:web="0d3feded-3883-48f1-912f-0da2c4fce4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d3feded-3883-48f1-912f-0da2c4fce444" xsi:nil="true"/>
    <lcf76f155ced4ddcb4097134ff3c332f xmlns="8b46f8c2-f26b-4efc-8935-d9968636087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667EC05-1FA1-453D-A29D-A00339B5761F}"/>
</file>

<file path=customXml/itemProps2.xml><?xml version="1.0" encoding="utf-8"?>
<ds:datastoreItem xmlns:ds="http://schemas.openxmlformats.org/officeDocument/2006/customXml" ds:itemID="{70781758-A7E8-4FF4-B54A-362B407E4556}"/>
</file>

<file path=customXml/itemProps3.xml><?xml version="1.0" encoding="utf-8"?>
<ds:datastoreItem xmlns:ds="http://schemas.openxmlformats.org/officeDocument/2006/customXml" ds:itemID="{554599DF-5C5D-493E-B12E-83067616CD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Al 30 junio 2026</vt:lpstr>
      <vt:lpstr>'Al 30 junio 2026'!Área_de_impresión</vt:lpstr>
      <vt:lpstr>'Al 30 junio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Rozas Pérez</dc:creator>
  <cp:lastModifiedBy>Javier Rozas Pérez</cp:lastModifiedBy>
  <cp:lastPrinted>2026-07-23T20:44:49Z</cp:lastPrinted>
  <dcterms:created xsi:type="dcterms:W3CDTF">2025-01-24T11:41:54Z</dcterms:created>
  <dcterms:modified xsi:type="dcterms:W3CDTF">2026-07-28T20:54:43Z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0x010100F7FE8D43BA663D4282DD615ED5D7EE6B</vt:lpwstr>
  </property>
</Properties>
</file>